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https://cfainstitute-my.sharepoint.com/personal/david_terris_cfainstitute_org/Documents/Desktop/CFA Institute/Calculations/SEC Net Returns/"/>
    </mc:Choice>
  </mc:AlternateContent>
  <xr:revisionPtr revIDLastSave="16" documentId="8_{675F57A7-576D-4D91-AB2D-086DAD8DBA53}" xr6:coauthVersionLast="37" xr6:coauthVersionMax="46" xr10:uidLastSave="{4CC393EB-78EC-4C4D-8478-19C0AF6A42E6}"/>
  <bookViews>
    <workbookView xWindow="-120" yWindow="-120" windowWidth="20730" windowHeight="11160" xr2:uid="{DC7288AA-BF30-4A09-B195-BD67EBFAF6FF}"/>
  </bookViews>
  <sheets>
    <sheet name="PLEASE READ" sheetId="7" r:id="rId1"/>
    <sheet name="Attribution Example " sheetId="8" r:id="rId2"/>
    <sheet name="Monthly" sheetId="1" r:id="rId3"/>
    <sheet name="Quarterly" sheetId="6" r:id="rId4"/>
    <sheet name=" Annual" sheetId="4" r:id="rId5"/>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31" i="1" l="1"/>
  <c r="N30" i="1"/>
  <c r="N29" i="1"/>
  <c r="N28" i="1"/>
  <c r="N27" i="1"/>
  <c r="N26" i="1"/>
  <c r="N25" i="1"/>
  <c r="N24" i="1"/>
  <c r="N23" i="1"/>
  <c r="N22" i="1"/>
  <c r="N21" i="1"/>
  <c r="N20" i="1"/>
  <c r="N6" i="1"/>
  <c r="N7" i="1"/>
  <c r="N8" i="1"/>
  <c r="N9" i="1"/>
  <c r="N10" i="1"/>
  <c r="N11" i="1"/>
  <c r="N12" i="1"/>
  <c r="N13" i="1"/>
  <c r="N14" i="1"/>
  <c r="N15" i="1"/>
  <c r="N16" i="1"/>
  <c r="N5" i="1"/>
  <c r="E64" i="6" l="1"/>
  <c r="D64" i="6"/>
  <c r="C64" i="6"/>
  <c r="B64" i="6"/>
  <c r="E63" i="6"/>
  <c r="D63" i="6"/>
  <c r="C63" i="6"/>
  <c r="B63" i="6"/>
  <c r="F63" i="6" s="1"/>
  <c r="E62" i="6"/>
  <c r="D62" i="6"/>
  <c r="C62" i="6"/>
  <c r="B62" i="6"/>
  <c r="E61" i="6"/>
  <c r="D61" i="6"/>
  <c r="C61" i="6"/>
  <c r="B61" i="6"/>
  <c r="E60" i="6"/>
  <c r="D60" i="6"/>
  <c r="C60" i="6"/>
  <c r="B60" i="6"/>
  <c r="F60" i="6" s="1"/>
  <c r="E59" i="6"/>
  <c r="D59" i="6"/>
  <c r="C59" i="6"/>
  <c r="B59" i="6"/>
  <c r="F59" i="6" s="1"/>
  <c r="E58" i="6"/>
  <c r="D58" i="6"/>
  <c r="C58" i="6"/>
  <c r="B58" i="6"/>
  <c r="F58" i="6" s="1"/>
  <c r="E57" i="6"/>
  <c r="D57" i="6"/>
  <c r="C57" i="6"/>
  <c r="B57" i="6"/>
  <c r="F57" i="6" s="1"/>
  <c r="E56" i="6"/>
  <c r="D56" i="6"/>
  <c r="C56" i="6"/>
  <c r="B56" i="6"/>
  <c r="E55" i="6"/>
  <c r="D55" i="6"/>
  <c r="C55" i="6"/>
  <c r="B55" i="6"/>
  <c r="F55" i="6" s="1"/>
  <c r="E54" i="6"/>
  <c r="D54" i="6"/>
  <c r="C54" i="6"/>
  <c r="B54" i="6"/>
  <c r="F54" i="6" s="1"/>
  <c r="E53" i="6"/>
  <c r="D53" i="6"/>
  <c r="C53" i="6"/>
  <c r="B53" i="6"/>
  <c r="F53" i="6" s="1"/>
  <c r="F48" i="6"/>
  <c r="E48" i="6"/>
  <c r="D48" i="6"/>
  <c r="C48" i="6"/>
  <c r="B48" i="6"/>
  <c r="C30" i="6"/>
  <c r="C80" i="6" s="1"/>
  <c r="D25" i="6"/>
  <c r="D75" i="6" s="1"/>
  <c r="B21" i="6"/>
  <c r="B71" i="6" s="1"/>
  <c r="F16" i="6"/>
  <c r="F15" i="6"/>
  <c r="F14" i="6"/>
  <c r="F13" i="6"/>
  <c r="F12" i="6"/>
  <c r="F11" i="6"/>
  <c r="F10" i="6"/>
  <c r="F9" i="6"/>
  <c r="F8" i="6"/>
  <c r="F7" i="6"/>
  <c r="F6" i="6"/>
  <c r="F5" i="6"/>
  <c r="B2" i="6"/>
  <c r="D27" i="6" s="1"/>
  <c r="D77" i="6" s="1"/>
  <c r="B82" i="4"/>
  <c r="B31" i="4"/>
  <c r="B81" i="4" s="1"/>
  <c r="B30" i="4"/>
  <c r="B80" i="4" s="1"/>
  <c r="B29" i="4"/>
  <c r="B79" i="4" s="1"/>
  <c r="B28" i="4"/>
  <c r="B78" i="4" s="1"/>
  <c r="B27" i="4"/>
  <c r="B77" i="4" s="1"/>
  <c r="B26" i="4"/>
  <c r="B76" i="4" s="1"/>
  <c r="B25" i="4"/>
  <c r="B75" i="4" s="1"/>
  <c r="B24" i="4"/>
  <c r="B74" i="4" s="1"/>
  <c r="B23" i="4"/>
  <c r="B73" i="4" s="1"/>
  <c r="B22" i="4"/>
  <c r="B72" i="4" s="1"/>
  <c r="B21" i="4"/>
  <c r="B71" i="4" s="1"/>
  <c r="B20" i="4"/>
  <c r="B70" i="4" s="1"/>
  <c r="B48" i="4"/>
  <c r="B2" i="1"/>
  <c r="F21" i="1" s="1"/>
  <c r="F71" i="1" s="1"/>
  <c r="D23" i="6" l="1"/>
  <c r="D73" i="6" s="1"/>
  <c r="C28" i="6"/>
  <c r="C78" i="6" s="1"/>
  <c r="D31" i="6"/>
  <c r="D81" i="6" s="1"/>
  <c r="E20" i="6"/>
  <c r="E70" i="6" s="1"/>
  <c r="C24" i="6"/>
  <c r="C74" i="6" s="1"/>
  <c r="B29" i="6"/>
  <c r="F56" i="6"/>
  <c r="B23" i="6"/>
  <c r="B73" i="6" s="1"/>
  <c r="E26" i="6"/>
  <c r="E76" i="6" s="1"/>
  <c r="E30" i="6"/>
  <c r="E80" i="6" s="1"/>
  <c r="F61" i="6"/>
  <c r="F62" i="6"/>
  <c r="D65" i="6"/>
  <c r="E65" i="6"/>
  <c r="C65" i="6"/>
  <c r="F64" i="6"/>
  <c r="B65" i="6"/>
  <c r="D20" i="6"/>
  <c r="D70" i="6" s="1"/>
  <c r="C25" i="6"/>
  <c r="C75" i="6" s="1"/>
  <c r="E27" i="6"/>
  <c r="E77" i="6" s="1"/>
  <c r="B30" i="6"/>
  <c r="C23" i="6"/>
  <c r="C73" i="6" s="1"/>
  <c r="E25" i="6"/>
  <c r="E75" i="6" s="1"/>
  <c r="B28" i="6"/>
  <c r="D30" i="6"/>
  <c r="D80" i="6" s="1"/>
  <c r="C21" i="6"/>
  <c r="E23" i="6"/>
  <c r="E73" i="6" s="1"/>
  <c r="B26" i="6"/>
  <c r="D28" i="6"/>
  <c r="D78" i="6" s="1"/>
  <c r="D21" i="6"/>
  <c r="D71" i="6" s="1"/>
  <c r="F23" i="6"/>
  <c r="C26" i="6"/>
  <c r="C76" i="6" s="1"/>
  <c r="E28" i="6"/>
  <c r="E78" i="6" s="1"/>
  <c r="B31" i="6"/>
  <c r="B79" i="6"/>
  <c r="E21" i="6"/>
  <c r="E71" i="6" s="1"/>
  <c r="B24" i="6"/>
  <c r="D26" i="6"/>
  <c r="D76" i="6" s="1"/>
  <c r="C31" i="6"/>
  <c r="C81" i="6" s="1"/>
  <c r="B22" i="6"/>
  <c r="D24" i="6"/>
  <c r="D74" i="6" s="1"/>
  <c r="C29" i="6"/>
  <c r="C79" i="6" s="1"/>
  <c r="E31" i="6"/>
  <c r="E81" i="6" s="1"/>
  <c r="C22" i="6"/>
  <c r="C72" i="6" s="1"/>
  <c r="E24" i="6"/>
  <c r="E74" i="6" s="1"/>
  <c r="B27" i="6"/>
  <c r="D29" i="6"/>
  <c r="D79" i="6" s="1"/>
  <c r="B20" i="6"/>
  <c r="D22" i="6"/>
  <c r="D72" i="6" s="1"/>
  <c r="C27" i="6"/>
  <c r="C77" i="6" s="1"/>
  <c r="E29" i="6"/>
  <c r="E79" i="6" s="1"/>
  <c r="C20" i="6"/>
  <c r="C70" i="6" s="1"/>
  <c r="E22" i="6"/>
  <c r="E72" i="6" s="1"/>
  <c r="B25" i="6"/>
  <c r="E31" i="1"/>
  <c r="K29" i="1"/>
  <c r="L27" i="1"/>
  <c r="L77" i="1" s="1"/>
  <c r="M25" i="1"/>
  <c r="M75" i="1" s="1"/>
  <c r="G24" i="1"/>
  <c r="G74" i="1" s="1"/>
  <c r="H22" i="1"/>
  <c r="M23" i="1"/>
  <c r="M73" i="1" s="1"/>
  <c r="C31" i="1"/>
  <c r="C81" i="1" s="1"/>
  <c r="L23" i="1"/>
  <c r="L73" i="1" s="1"/>
  <c r="C29" i="1"/>
  <c r="C79" i="1" s="1"/>
  <c r="L21" i="1"/>
  <c r="L71" i="1" s="1"/>
  <c r="H20" i="1"/>
  <c r="H30" i="1"/>
  <c r="I28" i="1"/>
  <c r="I78" i="1" s="1"/>
  <c r="C27" i="1"/>
  <c r="C77" i="1" s="1"/>
  <c r="D25" i="1"/>
  <c r="D75" i="1" s="1"/>
  <c r="E23" i="1"/>
  <c r="K21" i="1"/>
  <c r="L25" i="1"/>
  <c r="L75" i="1" s="1"/>
  <c r="E27" i="1"/>
  <c r="K23" i="1"/>
  <c r="M31" i="1"/>
  <c r="M81" i="1" s="1"/>
  <c r="G30" i="1"/>
  <c r="G80" i="1" s="1"/>
  <c r="H28" i="1"/>
  <c r="I26" i="1"/>
  <c r="I76" i="1" s="1"/>
  <c r="C25" i="1"/>
  <c r="C75" i="1" s="1"/>
  <c r="D23" i="1"/>
  <c r="D73" i="1" s="1"/>
  <c r="E21" i="1"/>
  <c r="K27" i="1"/>
  <c r="D29" i="1"/>
  <c r="D79" i="1" s="1"/>
  <c r="M21" i="1"/>
  <c r="M71" i="1" s="1"/>
  <c r="I20" i="1"/>
  <c r="I70" i="1" s="1"/>
  <c r="D27" i="1"/>
  <c r="D77" i="1" s="1"/>
  <c r="L31" i="1"/>
  <c r="L81" i="1" s="1"/>
  <c r="M29" i="1"/>
  <c r="M79" i="1" s="1"/>
  <c r="G28" i="1"/>
  <c r="G78" i="1" s="1"/>
  <c r="H26" i="1"/>
  <c r="I24" i="1"/>
  <c r="I74" i="1" s="1"/>
  <c r="C23" i="1"/>
  <c r="C73" i="1" s="1"/>
  <c r="D21" i="1"/>
  <c r="D71" i="1" s="1"/>
  <c r="D31" i="1"/>
  <c r="D81" i="1" s="1"/>
  <c r="E29" i="1"/>
  <c r="G22" i="1"/>
  <c r="G72" i="1" s="1"/>
  <c r="J20" i="1"/>
  <c r="J70" i="1" s="1"/>
  <c r="K25" i="1"/>
  <c r="I30" i="1"/>
  <c r="E25" i="1"/>
  <c r="K31" i="1"/>
  <c r="L29" i="1"/>
  <c r="L79" i="1" s="1"/>
  <c r="M27" i="1"/>
  <c r="M77" i="1" s="1"/>
  <c r="G26" i="1"/>
  <c r="G76" i="1" s="1"/>
  <c r="H24" i="1"/>
  <c r="I22" i="1"/>
  <c r="I72" i="1" s="1"/>
  <c r="C21" i="1"/>
  <c r="C71" i="1" s="1"/>
  <c r="B23" i="1"/>
  <c r="F20" i="1"/>
  <c r="F70" i="1" s="1"/>
  <c r="I31" i="1"/>
  <c r="I81" i="1" s="1"/>
  <c r="E30" i="1"/>
  <c r="I29" i="1"/>
  <c r="I79" i="1" s="1"/>
  <c r="E28" i="1"/>
  <c r="I27" i="1"/>
  <c r="I77" i="1" s="1"/>
  <c r="M26" i="1"/>
  <c r="M76" i="1" s="1"/>
  <c r="E26" i="1"/>
  <c r="I25" i="1"/>
  <c r="I75" i="1" s="1"/>
  <c r="M24" i="1"/>
  <c r="M74" i="1" s="1"/>
  <c r="E24" i="1"/>
  <c r="I23" i="1"/>
  <c r="I73" i="1" s="1"/>
  <c r="M22" i="1"/>
  <c r="M72" i="1" s="1"/>
  <c r="E22" i="1"/>
  <c r="I21" i="1"/>
  <c r="I71" i="1" s="1"/>
  <c r="J31" i="1"/>
  <c r="J81" i="1" s="1"/>
  <c r="B29" i="1"/>
  <c r="J25" i="1"/>
  <c r="J75" i="1" s="1"/>
  <c r="M30" i="1"/>
  <c r="M80" i="1" s="1"/>
  <c r="M20" i="1"/>
  <c r="M70" i="1" s="1"/>
  <c r="E20" i="1"/>
  <c r="H31" i="1"/>
  <c r="L30" i="1"/>
  <c r="L80" i="1" s="1"/>
  <c r="D30" i="1"/>
  <c r="D80" i="1" s="1"/>
  <c r="H29" i="1"/>
  <c r="L28" i="1"/>
  <c r="L78" i="1" s="1"/>
  <c r="D28" i="1"/>
  <c r="D78" i="1" s="1"/>
  <c r="H27" i="1"/>
  <c r="L26" i="1"/>
  <c r="L76" i="1" s="1"/>
  <c r="D26" i="1"/>
  <c r="D76" i="1" s="1"/>
  <c r="H25" i="1"/>
  <c r="L24" i="1"/>
  <c r="L74" i="1" s="1"/>
  <c r="D24" i="1"/>
  <c r="D74" i="1" s="1"/>
  <c r="H23" i="1"/>
  <c r="L22" i="1"/>
  <c r="L72" i="1" s="1"/>
  <c r="D22" i="1"/>
  <c r="D72" i="1" s="1"/>
  <c r="H21" i="1"/>
  <c r="B31" i="1"/>
  <c r="J29" i="1"/>
  <c r="J79" i="1" s="1"/>
  <c r="J27" i="1"/>
  <c r="J77" i="1" s="1"/>
  <c r="B27" i="1"/>
  <c r="B25" i="1"/>
  <c r="J23" i="1"/>
  <c r="J73" i="1" s="1"/>
  <c r="F22" i="1"/>
  <c r="F72" i="1" s="1"/>
  <c r="B21" i="1"/>
  <c r="B20" i="1"/>
  <c r="M28" i="1"/>
  <c r="M78" i="1" s="1"/>
  <c r="L20" i="1"/>
  <c r="L70" i="1" s="1"/>
  <c r="D20" i="1"/>
  <c r="D70" i="1" s="1"/>
  <c r="G31" i="1"/>
  <c r="G81" i="1" s="1"/>
  <c r="K30" i="1"/>
  <c r="C30" i="1"/>
  <c r="C80" i="1" s="1"/>
  <c r="G29" i="1"/>
  <c r="G79" i="1" s="1"/>
  <c r="K28" i="1"/>
  <c r="C28" i="1"/>
  <c r="C78" i="1" s="1"/>
  <c r="G27" i="1"/>
  <c r="G77" i="1" s="1"/>
  <c r="K26" i="1"/>
  <c r="C26" i="1"/>
  <c r="C76" i="1" s="1"/>
  <c r="G25" i="1"/>
  <c r="G75" i="1" s="1"/>
  <c r="K24" i="1"/>
  <c r="C24" i="1"/>
  <c r="C74" i="1" s="1"/>
  <c r="G23" i="1"/>
  <c r="G73" i="1" s="1"/>
  <c r="K22" i="1"/>
  <c r="C22" i="1"/>
  <c r="C72" i="1" s="1"/>
  <c r="G21" i="1"/>
  <c r="G71" i="1" s="1"/>
  <c r="G20" i="1"/>
  <c r="G70" i="1" s="1"/>
  <c r="F30" i="1"/>
  <c r="F80" i="1" s="1"/>
  <c r="F28" i="1"/>
  <c r="F78" i="1" s="1"/>
  <c r="F26" i="1"/>
  <c r="F76" i="1" s="1"/>
  <c r="F24" i="1"/>
  <c r="F74" i="1" s="1"/>
  <c r="J21" i="1"/>
  <c r="J71" i="1" s="1"/>
  <c r="K20" i="1"/>
  <c r="C20" i="1"/>
  <c r="C70" i="1" s="1"/>
  <c r="F31" i="1"/>
  <c r="F81" i="1" s="1"/>
  <c r="J30" i="1"/>
  <c r="J80" i="1" s="1"/>
  <c r="B30" i="1"/>
  <c r="F29" i="1"/>
  <c r="F79" i="1" s="1"/>
  <c r="J28" i="1"/>
  <c r="J78" i="1" s="1"/>
  <c r="B28" i="1"/>
  <c r="F27" i="1"/>
  <c r="F77" i="1" s="1"/>
  <c r="J26" i="1"/>
  <c r="J76" i="1" s="1"/>
  <c r="B26" i="1"/>
  <c r="F25" i="1"/>
  <c r="F75" i="1" s="1"/>
  <c r="J24" i="1"/>
  <c r="J74" i="1" s="1"/>
  <c r="B24" i="1"/>
  <c r="F23" i="1"/>
  <c r="F73" i="1" s="1"/>
  <c r="J22" i="1"/>
  <c r="J72" i="1" s="1"/>
  <c r="B22" i="1"/>
  <c r="F73" i="6" l="1"/>
  <c r="G65" i="6"/>
  <c r="E82" i="6"/>
  <c r="E84" i="6" s="1"/>
  <c r="F65" i="6"/>
  <c r="D82" i="6"/>
  <c r="D84" i="6" s="1"/>
  <c r="F29" i="6"/>
  <c r="F21" i="6"/>
  <c r="C71" i="6"/>
  <c r="F71" i="6" s="1"/>
  <c r="B70" i="6"/>
  <c r="F20" i="6"/>
  <c r="B74" i="6"/>
  <c r="F74" i="6" s="1"/>
  <c r="F24" i="6"/>
  <c r="B78" i="6"/>
  <c r="F78" i="6" s="1"/>
  <c r="F28" i="6"/>
  <c r="B75" i="6"/>
  <c r="F75" i="6" s="1"/>
  <c r="F25" i="6"/>
  <c r="B76" i="6"/>
  <c r="F76" i="6" s="1"/>
  <c r="F26" i="6"/>
  <c r="B77" i="6"/>
  <c r="F77" i="6" s="1"/>
  <c r="F27" i="6"/>
  <c r="F79" i="6"/>
  <c r="B72" i="6"/>
  <c r="F72" i="6" s="1"/>
  <c r="F22" i="6"/>
  <c r="F31" i="6"/>
  <c r="B81" i="6"/>
  <c r="F81" i="6" s="1"/>
  <c r="B80" i="6"/>
  <c r="F80" i="6" s="1"/>
  <c r="F30" i="6"/>
  <c r="E80" i="1"/>
  <c r="K71" i="1"/>
  <c r="K79" i="1"/>
  <c r="H73" i="1"/>
  <c r="E81" i="1"/>
  <c r="K76" i="1"/>
  <c r="H79" i="1"/>
  <c r="B79" i="1"/>
  <c r="F82" i="1"/>
  <c r="K81" i="1"/>
  <c r="H78" i="1"/>
  <c r="B72" i="1"/>
  <c r="K70" i="1"/>
  <c r="L82" i="1"/>
  <c r="E76" i="1"/>
  <c r="B73" i="1"/>
  <c r="E75" i="1"/>
  <c r="H72" i="1"/>
  <c r="K80" i="1"/>
  <c r="E74" i="1"/>
  <c r="E79" i="1"/>
  <c r="B76" i="1"/>
  <c r="B75" i="1"/>
  <c r="E73" i="1"/>
  <c r="D82" i="1"/>
  <c r="H75" i="1"/>
  <c r="K78" i="1"/>
  <c r="B70" i="1"/>
  <c r="B81" i="1"/>
  <c r="H81" i="1"/>
  <c r="E72" i="1"/>
  <c r="K75" i="1"/>
  <c r="H76" i="1"/>
  <c r="K77" i="1"/>
  <c r="K73" i="1"/>
  <c r="H80" i="1"/>
  <c r="G82" i="1"/>
  <c r="C82" i="1"/>
  <c r="B77" i="1"/>
  <c r="B78" i="1"/>
  <c r="K72" i="1"/>
  <c r="B74" i="1"/>
  <c r="B71" i="1"/>
  <c r="H71" i="1"/>
  <c r="E70" i="1"/>
  <c r="E78" i="1"/>
  <c r="H74" i="1"/>
  <c r="J82" i="1"/>
  <c r="E71" i="1"/>
  <c r="E77" i="1"/>
  <c r="H70" i="1"/>
  <c r="B80" i="1"/>
  <c r="K74" i="1"/>
  <c r="H77" i="1"/>
  <c r="M82" i="1"/>
  <c r="H65" i="6" l="1"/>
  <c r="I64" i="6" s="1"/>
  <c r="B82" i="6"/>
  <c r="F70" i="6"/>
  <c r="C82" i="6"/>
  <c r="C84" i="6" s="1"/>
  <c r="N72" i="1"/>
  <c r="E82" i="1"/>
  <c r="N79" i="1"/>
  <c r="N71" i="1"/>
  <c r="N74" i="1"/>
  <c r="K82" i="1"/>
  <c r="B82" i="1"/>
  <c r="N70" i="1"/>
  <c r="N73" i="1"/>
  <c r="N81" i="1"/>
  <c r="N78" i="1"/>
  <c r="N75" i="1"/>
  <c r="H82" i="1"/>
  <c r="N77" i="1"/>
  <c r="N76" i="1"/>
  <c r="I63" i="6" l="1"/>
  <c r="I58" i="6"/>
  <c r="I59" i="6"/>
  <c r="I55" i="6"/>
  <c r="I56" i="6"/>
  <c r="I54" i="6"/>
  <c r="I60" i="6"/>
  <c r="I61" i="6"/>
  <c r="I53" i="6"/>
  <c r="I57" i="6"/>
  <c r="I62" i="6"/>
  <c r="G82" i="6"/>
  <c r="F82" i="6"/>
  <c r="B84" i="6"/>
  <c r="I65" i="6" l="1"/>
  <c r="H82" i="6"/>
  <c r="F84" i="6"/>
  <c r="I46" i="1"/>
  <c r="I73" i="6" l="1"/>
  <c r="I72" i="6"/>
  <c r="I77" i="6"/>
  <c r="I76" i="6"/>
  <c r="I74" i="6"/>
  <c r="I79" i="6"/>
  <c r="I78" i="6"/>
  <c r="I75" i="6"/>
  <c r="I81" i="6"/>
  <c r="I71" i="6"/>
  <c r="I80" i="6"/>
  <c r="I70" i="6"/>
  <c r="I80" i="1"/>
  <c r="I82" i="6" l="1"/>
  <c r="I82" i="1"/>
  <c r="N80" i="1"/>
  <c r="N48" i="1"/>
  <c r="C53" i="1"/>
  <c r="D53" i="1"/>
  <c r="E53" i="1"/>
  <c r="F53" i="1"/>
  <c r="G53" i="1"/>
  <c r="H53" i="1"/>
  <c r="I53" i="1"/>
  <c r="J53" i="1"/>
  <c r="K53" i="1"/>
  <c r="L53" i="1"/>
  <c r="M53" i="1"/>
  <c r="C54" i="1"/>
  <c r="D54" i="1"/>
  <c r="E54" i="1"/>
  <c r="F54" i="1"/>
  <c r="G54" i="1"/>
  <c r="H54" i="1"/>
  <c r="I54" i="1"/>
  <c r="J54" i="1"/>
  <c r="K54" i="1"/>
  <c r="L54" i="1"/>
  <c r="M54" i="1"/>
  <c r="C55" i="1"/>
  <c r="D55" i="1"/>
  <c r="E55" i="1"/>
  <c r="F55" i="1"/>
  <c r="G55" i="1"/>
  <c r="H55" i="1"/>
  <c r="I55" i="1"/>
  <c r="J55" i="1"/>
  <c r="K55" i="1"/>
  <c r="L55" i="1"/>
  <c r="M55" i="1"/>
  <c r="C56" i="1"/>
  <c r="D56" i="1"/>
  <c r="E56" i="1"/>
  <c r="F56" i="1"/>
  <c r="G56" i="1"/>
  <c r="H56" i="1"/>
  <c r="I56" i="1"/>
  <c r="J56" i="1"/>
  <c r="K56" i="1"/>
  <c r="L56" i="1"/>
  <c r="M56" i="1"/>
  <c r="C57" i="1"/>
  <c r="D57" i="1"/>
  <c r="E57" i="1"/>
  <c r="F57" i="1"/>
  <c r="G57" i="1"/>
  <c r="H57" i="1"/>
  <c r="I57" i="1"/>
  <c r="J57" i="1"/>
  <c r="K57" i="1"/>
  <c r="L57" i="1"/>
  <c r="M57" i="1"/>
  <c r="C58" i="1"/>
  <c r="D58" i="1"/>
  <c r="E58" i="1"/>
  <c r="F58" i="1"/>
  <c r="G58" i="1"/>
  <c r="H58" i="1"/>
  <c r="I58" i="1"/>
  <c r="J58" i="1"/>
  <c r="K58" i="1"/>
  <c r="L58" i="1"/>
  <c r="M58" i="1"/>
  <c r="C59" i="1"/>
  <c r="D59" i="1"/>
  <c r="E59" i="1"/>
  <c r="F59" i="1"/>
  <c r="G59" i="1"/>
  <c r="H59" i="1"/>
  <c r="I59" i="1"/>
  <c r="J59" i="1"/>
  <c r="K59" i="1"/>
  <c r="L59" i="1"/>
  <c r="M59" i="1"/>
  <c r="C60" i="1"/>
  <c r="D60" i="1"/>
  <c r="E60" i="1"/>
  <c r="F60" i="1"/>
  <c r="G60" i="1"/>
  <c r="H60" i="1"/>
  <c r="I60" i="1"/>
  <c r="J60" i="1"/>
  <c r="K60" i="1"/>
  <c r="L60" i="1"/>
  <c r="M60" i="1"/>
  <c r="C61" i="1"/>
  <c r="D61" i="1"/>
  <c r="E61" i="1"/>
  <c r="F61" i="1"/>
  <c r="G61" i="1"/>
  <c r="H61" i="1"/>
  <c r="I61" i="1"/>
  <c r="J61" i="1"/>
  <c r="K61" i="1"/>
  <c r="L61" i="1"/>
  <c r="M61" i="1"/>
  <c r="C62" i="1"/>
  <c r="D62" i="1"/>
  <c r="E62" i="1"/>
  <c r="F62" i="1"/>
  <c r="G62" i="1"/>
  <c r="H62" i="1"/>
  <c r="I62" i="1"/>
  <c r="J62" i="1"/>
  <c r="K62" i="1"/>
  <c r="L62" i="1"/>
  <c r="M62" i="1"/>
  <c r="C63" i="1"/>
  <c r="D63" i="1"/>
  <c r="E63" i="1"/>
  <c r="F63" i="1"/>
  <c r="G63" i="1"/>
  <c r="H63" i="1"/>
  <c r="I63" i="1"/>
  <c r="J63" i="1"/>
  <c r="K63" i="1"/>
  <c r="L63" i="1"/>
  <c r="M63" i="1"/>
  <c r="C64" i="1"/>
  <c r="D64" i="1"/>
  <c r="E64" i="1"/>
  <c r="F64" i="1"/>
  <c r="G64" i="1"/>
  <c r="H64" i="1"/>
  <c r="I64" i="1"/>
  <c r="J64" i="1"/>
  <c r="K64" i="1"/>
  <c r="L64" i="1"/>
  <c r="M64" i="1"/>
  <c r="B54" i="1"/>
  <c r="B55" i="1"/>
  <c r="B56" i="1"/>
  <c r="B57" i="1"/>
  <c r="B58" i="1"/>
  <c r="B59" i="1"/>
  <c r="B60" i="1"/>
  <c r="B61" i="1"/>
  <c r="B62" i="1"/>
  <c r="B63" i="1"/>
  <c r="B64" i="1"/>
  <c r="B53" i="1"/>
  <c r="C48" i="1"/>
  <c r="D48" i="1"/>
  <c r="E48" i="1"/>
  <c r="F48" i="1"/>
  <c r="G48" i="1"/>
  <c r="H48" i="1"/>
  <c r="I48" i="1"/>
  <c r="J48" i="1"/>
  <c r="K48" i="1"/>
  <c r="L48" i="1"/>
  <c r="M48" i="1"/>
  <c r="B48" i="1"/>
  <c r="C82" i="4" l="1"/>
  <c r="O82" i="1"/>
  <c r="N82" i="1"/>
  <c r="N61" i="1"/>
  <c r="N59" i="1"/>
  <c r="N58" i="1"/>
  <c r="N53" i="1"/>
  <c r="N57" i="1"/>
  <c r="N64" i="1"/>
  <c r="N56" i="1"/>
  <c r="N63" i="1"/>
  <c r="N55" i="1"/>
  <c r="N60" i="1"/>
  <c r="N62" i="1"/>
  <c r="N54" i="1"/>
  <c r="I65" i="1"/>
  <c r="I84" i="1" s="1"/>
  <c r="B65" i="1"/>
  <c r="H65" i="1"/>
  <c r="H84" i="1" s="1"/>
  <c r="L65" i="1"/>
  <c r="L84" i="1" s="1"/>
  <c r="G65" i="1"/>
  <c r="G84" i="1" s="1"/>
  <c r="J65" i="1"/>
  <c r="J84" i="1" s="1"/>
  <c r="E65" i="1"/>
  <c r="E84" i="1" s="1"/>
  <c r="D65" i="1"/>
  <c r="D84" i="1" s="1"/>
  <c r="C65" i="1"/>
  <c r="C84" i="1" s="1"/>
  <c r="F65" i="1"/>
  <c r="F84" i="1" s="1"/>
  <c r="M65" i="1"/>
  <c r="M84" i="1" s="1"/>
  <c r="K65" i="1"/>
  <c r="B84" i="1" l="1"/>
  <c r="D82" i="4"/>
  <c r="K84" i="1"/>
  <c r="C65" i="4"/>
  <c r="P82" i="1"/>
  <c r="O65" i="1"/>
  <c r="N65" i="1"/>
  <c r="B84" i="4" l="1"/>
  <c r="N84" i="1"/>
  <c r="E74" i="4"/>
  <c r="E81" i="4"/>
  <c r="E71" i="4"/>
  <c r="E79" i="4"/>
  <c r="E75" i="4"/>
  <c r="E76" i="4"/>
  <c r="E78" i="4"/>
  <c r="E73" i="4"/>
  <c r="E77" i="4"/>
  <c r="E72" i="4"/>
  <c r="E70" i="4"/>
  <c r="E80" i="4"/>
  <c r="D65" i="4"/>
  <c r="Q70" i="1"/>
  <c r="Q74" i="1"/>
  <c r="Q73" i="1"/>
  <c r="Q81" i="1"/>
  <c r="Q79" i="1"/>
  <c r="Q75" i="1"/>
  <c r="Q71" i="1"/>
  <c r="Q76" i="1"/>
  <c r="Q77" i="1"/>
  <c r="Q72" i="1"/>
  <c r="Q78" i="1"/>
  <c r="Q80" i="1"/>
  <c r="P65" i="1"/>
  <c r="Q53" i="1" s="1"/>
  <c r="E55" i="4" l="1"/>
  <c r="E56" i="4"/>
  <c r="E57" i="4"/>
  <c r="E62" i="4"/>
  <c r="E60" i="4"/>
  <c r="E54" i="4"/>
  <c r="E59" i="4"/>
  <c r="E61" i="4"/>
  <c r="E58" i="4"/>
  <c r="E53" i="4"/>
  <c r="E64" i="4"/>
  <c r="E63" i="4"/>
  <c r="Q82" i="1"/>
  <c r="E82" i="4"/>
  <c r="Q61" i="1"/>
  <c r="Q55" i="1"/>
  <c r="Q63" i="1"/>
  <c r="Q57" i="1"/>
  <c r="Q58" i="1"/>
  <c r="Q60" i="1"/>
  <c r="Q62" i="1"/>
  <c r="Q56" i="1"/>
  <c r="Q54" i="1"/>
  <c r="Q64" i="1"/>
  <c r="Q59" i="1"/>
  <c r="E65" i="4" l="1"/>
  <c r="Q65" i="1"/>
</calcChain>
</file>

<file path=xl/sharedStrings.xml><?xml version="1.0" encoding="utf-8"?>
<sst xmlns="http://schemas.openxmlformats.org/spreadsheetml/2006/main" count="279" uniqueCount="47">
  <si>
    <t>Financials</t>
  </si>
  <si>
    <t>Health Care</t>
  </si>
  <si>
    <t>Consumer Staples</t>
  </si>
  <si>
    <t>Real Estate</t>
  </si>
  <si>
    <t>Information Technology</t>
  </si>
  <si>
    <t>Utilities</t>
  </si>
  <si>
    <t>Telecommunication Services</t>
  </si>
  <si>
    <t>Cash</t>
  </si>
  <si>
    <t>Energy</t>
  </si>
  <si>
    <t>Consumer Discretionary</t>
  </si>
  <si>
    <t xml:space="preserve">Industrials </t>
  </si>
  <si>
    <t>Materials</t>
  </si>
  <si>
    <t>Sum</t>
  </si>
  <si>
    <t>Weights</t>
  </si>
  <si>
    <t>Net Returns</t>
  </si>
  <si>
    <t>Monthly Management Fee</t>
  </si>
  <si>
    <t>Annual Management Fee</t>
  </si>
  <si>
    <t>Annual</t>
  </si>
  <si>
    <t>Total Gross Return</t>
  </si>
  <si>
    <t>Total Net Return</t>
  </si>
  <si>
    <t>Diff to be Allocated</t>
  </si>
  <si>
    <t>Average</t>
  </si>
  <si>
    <t>Adjusted Net Contribution</t>
  </si>
  <si>
    <t>Sum of Annual Sector Contributions</t>
  </si>
  <si>
    <t>Adjusted Gross Contribution</t>
  </si>
  <si>
    <t>Gross Returns</t>
  </si>
  <si>
    <t>Q1</t>
  </si>
  <si>
    <t>Q2</t>
  </si>
  <si>
    <t>Q3</t>
  </si>
  <si>
    <t>Q4</t>
  </si>
  <si>
    <t>Annual Avg.</t>
  </si>
  <si>
    <t>Difference Gross vs Net</t>
  </si>
  <si>
    <t>Contribution to Gross Return</t>
  </si>
  <si>
    <t>Contribution to Net Return</t>
  </si>
  <si>
    <t>Quarterly Management Fee</t>
  </si>
  <si>
    <t>Cells highlighted in green require your inputs</t>
  </si>
  <si>
    <t>Background</t>
  </si>
  <si>
    <t>In January 2023, the staff of the Division of Investment Management of the U.S. Securities and Exchange Commission (SEC) issued an FAQ on the SEC Marketing Rule addressing investment-level performance. The FAQ states that an adviser may not show gross performance of one investment or a group of investments without also showing the net performance of the single investment or group of investments, respectively. Given this FAQ, a firm may wish to calculate sector performance and contribution to return on a net basis. We created these sample calculations to assist firms with these calculations. We also included language that could be used as a starting point for describing the calculation methods. These methods have not been reviewed by or approved by the SEC. This is simply our suggestion for methods that could be used.</t>
  </si>
  <si>
    <t>Assumptions</t>
  </si>
  <si>
    <t>Calculation Method Disclosure</t>
  </si>
  <si>
    <t>Sector net returns are calculated by deducting from the gross sector return a model fee (or expense ratio) that is assumed to be charged [insert period depending on frequency (e.g., monthly, quarterly, annually)] for the respective period. The annual model fee (or expense ratio) is x.xx%.</t>
  </si>
  <si>
    <t>The monthly, quarterly, or annual sector net return is multiplied by the monthly, quarterly, or annual sector weight to arrive at the monthly, quarterly, or annual sector contribution to net return for the respective sector.</t>
  </si>
  <si>
    <t>All sector contributions to net returns are summed for the respective period (e.g., monthly, quarterly, or annually). For monthly or quarterly calculations, the periodic summed totals are then linked to arrive at the linked annual total sector contribution to net returns.</t>
  </si>
  <si>
    <t>Sector gross returns and the sector weights for the respective period (monthly, quarterly, or annual) are known.</t>
  </si>
  <si>
    <t>To calculate sector net returns, an annual model fee is applied to the monthly, quarterly, or annual sector gross return and is assumed to be charged monthly, quarterly, or annually depending on whether the calculations are done monthly, quarterly, or annually. The model fee could be an investment management fee or an expense ratio.</t>
  </si>
  <si>
    <t xml:space="preserve">The difference between the linked and summed annual sector contributions to net returns is calculated.  This difference is allocated to each sector based on the respective sector’s weight.  </t>
  </si>
  <si>
    <t>Sector contributions to net returns are calculated by weighting sector net returns by the sector weight for the respective period, and then geometrically linked.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</si>
</sst>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14"/>
      <color rgb="FF0070C0"/>
      <name val="Calibri"/>
      <family val="2"/>
      <scheme val="minor"/>
    </font>
  </fonts>
  <fills count="3">
    <fill>
      <patternFill patternType="none"/>
    </fill>
    <fill>
      <patternFill patternType="gray125"/>
    </fill>
    <fill>
      <patternFill patternType="solid">
        <fgColor rgb="FF92D050"/>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0">
    <xf numFmtId="0" fontId="0" fillId="0" borderId="0" xfId="0"/>
    <xf numFmtId="10" fontId="0" fillId="0" borderId="0" xfId="1" applyNumberFormat="1" applyFont="1"/>
    <xf numFmtId="10" fontId="0" fillId="0" borderId="1" xfId="1" applyNumberFormat="1" applyFont="1" applyBorder="1"/>
    <xf numFmtId="10" fontId="0" fillId="0" borderId="0" xfId="1" applyNumberFormat="1" applyFont="1" applyFill="1"/>
    <xf numFmtId="14" fontId="0" fillId="0" borderId="2" xfId="0" applyNumberFormat="1" applyBorder="1"/>
    <xf numFmtId="14" fontId="0" fillId="0" borderId="2" xfId="0" applyNumberFormat="1" applyBorder="1" applyAlignment="1">
      <alignment horizontal="center"/>
    </xf>
    <xf numFmtId="0" fontId="0" fillId="0" borderId="2" xfId="0" applyBorder="1" applyAlignment="1">
      <alignment horizontal="center"/>
    </xf>
    <xf numFmtId="10" fontId="0" fillId="0" borderId="1" xfId="1" applyNumberFormat="1" applyFont="1" applyFill="1" applyBorder="1"/>
    <xf numFmtId="10" fontId="0" fillId="0" borderId="0" xfId="0" applyNumberFormat="1"/>
    <xf numFmtId="0" fontId="0" fillId="0" borderId="2" xfId="0" applyBorder="1" applyAlignment="1">
      <alignment horizontal="center" wrapText="1"/>
    </xf>
    <xf numFmtId="0" fontId="0" fillId="0" borderId="2" xfId="0" applyBorder="1" applyAlignment="1">
      <alignment wrapText="1"/>
    </xf>
    <xf numFmtId="10" fontId="0" fillId="0" borderId="1" xfId="0" applyNumberFormat="1" applyBorder="1"/>
    <xf numFmtId="0" fontId="2" fillId="0" borderId="0" xfId="0" applyFont="1" applyAlignment="1">
      <alignment horizontal="center"/>
    </xf>
    <xf numFmtId="164" fontId="0" fillId="0" borderId="0" xfId="1" applyNumberFormat="1" applyFont="1"/>
    <xf numFmtId="164" fontId="0" fillId="0" borderId="0" xfId="0" applyNumberFormat="1"/>
    <xf numFmtId="10" fontId="0" fillId="0" borderId="0" xfId="1" applyNumberFormat="1" applyFont="1" applyFill="1" applyBorder="1"/>
    <xf numFmtId="10" fontId="0" fillId="0" borderId="3" xfId="1" applyNumberFormat="1" applyFont="1" applyBorder="1"/>
    <xf numFmtId="164" fontId="0" fillId="0" borderId="3" xfId="1" applyNumberFormat="1" applyFont="1" applyFill="1" applyBorder="1"/>
    <xf numFmtId="164" fontId="0" fillId="0" borderId="0" xfId="1" applyNumberFormat="1" applyFont="1" applyFill="1" applyBorder="1"/>
    <xf numFmtId="10" fontId="0" fillId="0" borderId="0" xfId="1" applyNumberFormat="1" applyFont="1" applyBorder="1"/>
    <xf numFmtId="0" fontId="2" fillId="0" borderId="0" xfId="0" applyFont="1"/>
    <xf numFmtId="0" fontId="0" fillId="0" borderId="0" xfId="0" applyFill="1"/>
    <xf numFmtId="14" fontId="0" fillId="0" borderId="2" xfId="0" applyNumberFormat="1" applyFill="1" applyBorder="1" applyAlignment="1">
      <alignment horizontal="center"/>
    </xf>
    <xf numFmtId="0" fontId="0" fillId="0" borderId="2" xfId="0" applyFill="1" applyBorder="1" applyAlignment="1">
      <alignment horizontal="center"/>
    </xf>
    <xf numFmtId="10" fontId="0" fillId="0" borderId="1" xfId="0" applyNumberFormat="1" applyFill="1" applyBorder="1"/>
    <xf numFmtId="0" fontId="0" fillId="0" borderId="2" xfId="0" applyFill="1" applyBorder="1" applyAlignment="1">
      <alignment horizontal="center" wrapText="1"/>
    </xf>
    <xf numFmtId="10" fontId="0" fillId="0" borderId="3" xfId="1" applyNumberFormat="1" applyFont="1" applyFill="1" applyBorder="1"/>
    <xf numFmtId="164" fontId="0" fillId="0" borderId="0" xfId="0" applyNumberFormat="1" applyFill="1"/>
    <xf numFmtId="0" fontId="2" fillId="0" borderId="0" xfId="0" applyFont="1" applyFill="1" applyAlignment="1">
      <alignment horizontal="center"/>
    </xf>
    <xf numFmtId="0" fontId="2" fillId="0" borderId="0" xfId="0" applyFont="1" applyFill="1"/>
    <xf numFmtId="10" fontId="0" fillId="2" borderId="0" xfId="1" applyNumberFormat="1" applyFont="1" applyFill="1"/>
    <xf numFmtId="10" fontId="0" fillId="2" borderId="0" xfId="0" applyNumberFormat="1" applyFill="1"/>
    <xf numFmtId="0" fontId="2" fillId="2" borderId="0" xfId="0" applyFont="1" applyFill="1"/>
    <xf numFmtId="0" fontId="0" fillId="2" borderId="0" xfId="0" applyFill="1"/>
    <xf numFmtId="10" fontId="0" fillId="2" borderId="1" xfId="1" applyNumberFormat="1" applyFont="1" applyFill="1" applyBorder="1"/>
    <xf numFmtId="0" fontId="0" fillId="0" borderId="0" xfId="0"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xf>
    <xf numFmtId="0" fontId="2" fillId="0" borderId="0" xfId="0" applyFont="1"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24</xdr:col>
      <xdr:colOff>219075</xdr:colOff>
      <xdr:row>26</xdr:row>
      <xdr:rowOff>76200</xdr:rowOff>
    </xdr:to>
    <xdr:pic>
      <xdr:nvPicPr>
        <xdr:cNvPr id="2" name="Picture 1">
          <a:extLst>
            <a:ext uri="{FF2B5EF4-FFF2-40B4-BE49-F238E27FC236}">
              <a16:creationId xmlns:a16="http://schemas.microsoft.com/office/drawing/2014/main" id="{F989780A-2864-48C3-B747-5377E49A8D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849475" cy="502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D29BD-5E36-4ACD-813B-6E8631321BC5}">
  <dimension ref="A1:A11"/>
  <sheetViews>
    <sheetView tabSelected="1" workbookViewId="0">
      <selection activeCell="A3" sqref="A3"/>
    </sheetView>
  </sheetViews>
  <sheetFormatPr defaultRowHeight="15" x14ac:dyDescent="0.25"/>
  <cols>
    <col min="1" max="1" width="101.140625" customWidth="1"/>
  </cols>
  <sheetData>
    <row r="1" spans="1:1" ht="18.75" x14ac:dyDescent="0.25">
      <c r="A1" s="37" t="s">
        <v>36</v>
      </c>
    </row>
    <row r="2" spans="1:1" ht="120" x14ac:dyDescent="0.25">
      <c r="A2" s="35" t="s">
        <v>37</v>
      </c>
    </row>
    <row r="3" spans="1:1" x14ac:dyDescent="0.25">
      <c r="A3" s="36" t="s">
        <v>38</v>
      </c>
    </row>
    <row r="4" spans="1:1" ht="15" customHeight="1" x14ac:dyDescent="0.25">
      <c r="A4" s="35" t="s">
        <v>43</v>
      </c>
    </row>
    <row r="5" spans="1:1" ht="60" x14ac:dyDescent="0.25">
      <c r="A5" s="35" t="s">
        <v>44</v>
      </c>
    </row>
    <row r="6" spans="1:1" ht="30" customHeight="1" x14ac:dyDescent="0.25">
      <c r="A6" s="35" t="s">
        <v>41</v>
      </c>
    </row>
    <row r="7" spans="1:1" ht="45" x14ac:dyDescent="0.25">
      <c r="A7" s="35" t="s">
        <v>42</v>
      </c>
    </row>
    <row r="8" spans="1:1" ht="30" x14ac:dyDescent="0.25">
      <c r="A8" s="35" t="s">
        <v>45</v>
      </c>
    </row>
    <row r="9" spans="1:1" x14ac:dyDescent="0.25">
      <c r="A9" s="36" t="s">
        <v>39</v>
      </c>
    </row>
    <row r="10" spans="1:1" ht="45" x14ac:dyDescent="0.25">
      <c r="A10" s="35" t="s">
        <v>40</v>
      </c>
    </row>
    <row r="11" spans="1:1" ht="30" x14ac:dyDescent="0.25">
      <c r="A11" s="35" t="s">
        <v>46</v>
      </c>
    </row>
  </sheetData>
  <sheetProtection algorithmName="SHA-512" hashValue="7p9QcT6CKa/Edm6VKkMb8TPvioXaB58s/lQJHKN0bh9qto2OLTLmzK5og9JoyUgbcZvfCNIwTdIMdvDPcLA3zw==" saltValue="y0O4XK2Q4Rl/8qw09Rlh1g==" spinCount="100000" sheet="1" objects="1" scenarios="1" deleteColumns="0" deleteRows="0"/>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6A1AD-61CE-49FD-B40D-E57E99D690EE}">
  <dimension ref="A1"/>
  <sheetViews>
    <sheetView zoomScale="60" zoomScaleNormal="60" workbookViewId="0">
      <selection activeCell="J31" sqref="J31"/>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A821B-7260-4E00-9DC9-0FC199D675EB}">
  <dimension ref="A1:V85"/>
  <sheetViews>
    <sheetView workbookViewId="0">
      <selection activeCell="Q80" sqref="Q80"/>
    </sheetView>
  </sheetViews>
  <sheetFormatPr defaultRowHeight="15" x14ac:dyDescent="0.25"/>
  <cols>
    <col min="1" max="1" width="26.85546875" bestFit="1" customWidth="1"/>
    <col min="2" max="14" width="12.7109375" customWidth="1"/>
    <col min="15" max="15" width="13.42578125" customWidth="1"/>
    <col min="16" max="17" width="12.7109375" customWidth="1"/>
    <col min="20" max="20" width="12.85546875" bestFit="1" customWidth="1"/>
  </cols>
  <sheetData>
    <row r="1" spans="1:14" x14ac:dyDescent="0.25">
      <c r="A1" t="s">
        <v>16</v>
      </c>
      <c r="B1" s="30">
        <v>0.01</v>
      </c>
      <c r="D1" s="32" t="s">
        <v>35</v>
      </c>
      <c r="E1" s="33"/>
    </row>
    <row r="2" spans="1:14" x14ac:dyDescent="0.25">
      <c r="A2" t="s">
        <v>15</v>
      </c>
      <c r="B2" s="1">
        <f>B1/12</f>
        <v>8.3333333333333339E-4</v>
      </c>
    </row>
    <row r="3" spans="1:14" x14ac:dyDescent="0.25">
      <c r="B3" s="38" t="s">
        <v>25</v>
      </c>
      <c r="C3" s="38"/>
      <c r="D3" s="38"/>
      <c r="E3" s="38"/>
      <c r="F3" s="38"/>
      <c r="G3" s="38"/>
      <c r="H3" s="38"/>
      <c r="I3" s="38"/>
      <c r="J3" s="38"/>
      <c r="K3" s="38"/>
      <c r="L3" s="38"/>
      <c r="M3" s="38"/>
    </row>
    <row r="4" spans="1:14" x14ac:dyDescent="0.25">
      <c r="B4" s="5">
        <v>44592</v>
      </c>
      <c r="C4" s="5">
        <v>44620</v>
      </c>
      <c r="D4" s="5">
        <v>44651</v>
      </c>
      <c r="E4" s="5">
        <v>44681</v>
      </c>
      <c r="F4" s="5">
        <v>44712</v>
      </c>
      <c r="G4" s="5">
        <v>44742</v>
      </c>
      <c r="H4" s="5">
        <v>44773</v>
      </c>
      <c r="I4" s="5">
        <v>44804</v>
      </c>
      <c r="J4" s="5">
        <v>44834</v>
      </c>
      <c r="K4" s="5">
        <v>44865</v>
      </c>
      <c r="L4" s="5">
        <v>44895</v>
      </c>
      <c r="M4" s="5">
        <v>44926</v>
      </c>
      <c r="N4" s="6" t="s">
        <v>17</v>
      </c>
    </row>
    <row r="5" spans="1:14" x14ac:dyDescent="0.25">
      <c r="A5" t="s">
        <v>0</v>
      </c>
      <c r="B5" s="30">
        <v>1.2200000000000001E-2</v>
      </c>
      <c r="C5" s="30">
        <v>-2.3300000000000001E-2</v>
      </c>
      <c r="D5" s="30">
        <v>1.5599999999999999E-2</v>
      </c>
      <c r="E5" s="30">
        <v>5.4999999999999997E-3</v>
      </c>
      <c r="F5" s="30">
        <v>2.3E-2</v>
      </c>
      <c r="G5" s="30">
        <v>2.5999999999999999E-3</v>
      </c>
      <c r="H5" s="30">
        <v>-4.7999999999999996E-3</v>
      </c>
      <c r="I5" s="30">
        <v>2.41E-2</v>
      </c>
      <c r="J5" s="30">
        <v>1.01E-2</v>
      </c>
      <c r="K5" s="30">
        <v>1.15E-2</v>
      </c>
      <c r="L5" s="30">
        <v>1E-4</v>
      </c>
      <c r="M5" s="30">
        <v>2.2200000000000001E-2</v>
      </c>
      <c r="N5" s="1">
        <f t="shared" ref="N5:N16" si="0">FVSCHEDULE(1,B5:M5)-1</f>
        <v>0.10229520292295802</v>
      </c>
    </row>
    <row r="6" spans="1:14" x14ac:dyDescent="0.25">
      <c r="A6" t="s">
        <v>1</v>
      </c>
      <c r="B6" s="30">
        <v>-2.3E-3</v>
      </c>
      <c r="C6" s="30">
        <v>5.4000000000000003E-3</v>
      </c>
      <c r="D6" s="30">
        <v>1.01E-2</v>
      </c>
      <c r="E6" s="30">
        <v>-2.0000000000000001E-4</v>
      </c>
      <c r="F6" s="30">
        <v>5.8999999999999999E-3</v>
      </c>
      <c r="G6" s="30">
        <v>7.7000000000000002E-3</v>
      </c>
      <c r="H6" s="30">
        <v>4.4000000000000003E-3</v>
      </c>
      <c r="I6" s="30">
        <v>1.11E-2</v>
      </c>
      <c r="J6" s="30">
        <v>6.1000000000000004E-3</v>
      </c>
      <c r="K6" s="30">
        <v>9.7999999999999997E-3</v>
      </c>
      <c r="L6" s="30">
        <v>7.1999999999999998E-3</v>
      </c>
      <c r="M6" s="30">
        <v>9.2999999999999992E-3</v>
      </c>
      <c r="N6" s="1">
        <f t="shared" si="0"/>
        <v>7.7000099663272259E-2</v>
      </c>
    </row>
    <row r="7" spans="1:14" x14ac:dyDescent="0.25">
      <c r="A7" t="s">
        <v>2</v>
      </c>
      <c r="B7" s="30">
        <v>-1.0500000000000001E-2</v>
      </c>
      <c r="C7" s="30">
        <v>1E-4</v>
      </c>
      <c r="D7" s="30">
        <v>-2.5999999999999999E-3</v>
      </c>
      <c r="E7" s="30">
        <v>-5.7999999999999996E-3</v>
      </c>
      <c r="F7" s="30">
        <v>2.2000000000000001E-3</v>
      </c>
      <c r="G7" s="30">
        <v>2.9999999999999997E-4</v>
      </c>
      <c r="H7" s="30">
        <v>-1.1000000000000001E-3</v>
      </c>
      <c r="I7" s="30">
        <v>5.0000000000000001E-3</v>
      </c>
      <c r="J7" s="30">
        <v>3.7000000000000002E-3</v>
      </c>
      <c r="K7" s="30">
        <v>4.7999999999999996E-3</v>
      </c>
      <c r="L7" s="30">
        <v>-4.0000000000000002E-4</v>
      </c>
      <c r="M7" s="30">
        <v>2.5000000000000001E-3</v>
      </c>
      <c r="N7" s="1">
        <f t="shared" si="0"/>
        <v>-1.9109984775118605E-3</v>
      </c>
    </row>
    <row r="8" spans="1:14" x14ac:dyDescent="0.25">
      <c r="A8" t="s">
        <v>3</v>
      </c>
      <c r="B8" s="30">
        <v>5.7000000000000002E-3</v>
      </c>
      <c r="C8" s="30">
        <v>3.0999999999999999E-3</v>
      </c>
      <c r="D8" s="30">
        <v>2.5000000000000001E-3</v>
      </c>
      <c r="E8" s="30">
        <v>8.0000000000000002E-3</v>
      </c>
      <c r="F8" s="30">
        <v>1.2999999999999999E-3</v>
      </c>
      <c r="G8" s="30">
        <v>-2.0999999999999999E-3</v>
      </c>
      <c r="H8" s="30">
        <v>0.01</v>
      </c>
      <c r="I8" s="30">
        <v>6.4999999999999997E-3</v>
      </c>
      <c r="J8" s="30">
        <v>5.8999999999999999E-3</v>
      </c>
      <c r="K8" s="30">
        <v>7.0000000000000001E-3</v>
      </c>
      <c r="L8" s="30">
        <v>2.5999999999999999E-3</v>
      </c>
      <c r="M8" s="30">
        <v>6.1999999999999998E-3</v>
      </c>
      <c r="N8" s="1">
        <f t="shared" si="0"/>
        <v>5.8133045722798649E-2</v>
      </c>
    </row>
    <row r="9" spans="1:14" x14ac:dyDescent="0.25">
      <c r="A9" t="s">
        <v>4</v>
      </c>
      <c r="B9" s="30">
        <v>-6.4000000000000003E-3</v>
      </c>
      <c r="C9" s="30">
        <v>-0.03</v>
      </c>
      <c r="D9" s="30">
        <v>5.0000000000000001E-4</v>
      </c>
      <c r="E9" s="30">
        <v>-7.4999999999999997E-3</v>
      </c>
      <c r="F9" s="30">
        <v>1.1000000000000001E-3</v>
      </c>
      <c r="G9" s="30">
        <v>-1.0800000000000001E-2</v>
      </c>
      <c r="H9" s="30">
        <v>-3.8999999999999998E-3</v>
      </c>
      <c r="I9" s="30">
        <v>5.4000000000000003E-3</v>
      </c>
      <c r="J9" s="30">
        <v>-0.01</v>
      </c>
      <c r="K9" s="30">
        <v>-4.7000000000000002E-3</v>
      </c>
      <c r="L9" s="30">
        <v>-1.2E-2</v>
      </c>
      <c r="M9" s="30">
        <v>6.9999999999999999E-4</v>
      </c>
      <c r="N9" s="1">
        <f t="shared" si="0"/>
        <v>-7.5335129072327423E-2</v>
      </c>
    </row>
    <row r="10" spans="1:14" x14ac:dyDescent="0.25">
      <c r="A10" t="s">
        <v>5</v>
      </c>
      <c r="B10" s="30">
        <v>-1.23E-2</v>
      </c>
      <c r="C10" s="30">
        <v>-7.7999999999999996E-3</v>
      </c>
      <c r="D10" s="30">
        <v>3.0000000000000001E-3</v>
      </c>
      <c r="E10" s="30">
        <v>-6.4999999999999997E-3</v>
      </c>
      <c r="F10" s="30">
        <v>-2.3999999999999998E-3</v>
      </c>
      <c r="G10" s="30">
        <v>-9.9000000000000008E-3</v>
      </c>
      <c r="H10" s="30">
        <v>-3.5999999999999999E-3</v>
      </c>
      <c r="I10" s="30">
        <v>2.3E-3</v>
      </c>
      <c r="J10" s="30">
        <v>-8.6999999999999994E-3</v>
      </c>
      <c r="K10" s="30">
        <v>-1.6000000000000001E-3</v>
      </c>
      <c r="L10" s="30">
        <v>-6.7999999999999996E-3</v>
      </c>
      <c r="M10" s="30">
        <v>2.5000000000000001E-3</v>
      </c>
      <c r="N10" s="1">
        <f t="shared" si="0"/>
        <v>-5.072771400505105E-2</v>
      </c>
    </row>
    <row r="11" spans="1:14" x14ac:dyDescent="0.25">
      <c r="A11" t="s">
        <v>6</v>
      </c>
      <c r="B11" s="30">
        <v>-2.5100000000000001E-2</v>
      </c>
      <c r="C11" s="30">
        <v>-6.6E-3</v>
      </c>
      <c r="D11" s="30">
        <v>2.5000000000000001E-3</v>
      </c>
      <c r="E11" s="30">
        <v>-1.2800000000000001E-2</v>
      </c>
      <c r="F11" s="30">
        <v>0</v>
      </c>
      <c r="G11" s="30">
        <v>-6.3E-3</v>
      </c>
      <c r="H11" s="30">
        <v>-7.1000000000000004E-3</v>
      </c>
      <c r="I11" s="30">
        <v>1.2999999999999999E-3</v>
      </c>
      <c r="J11" s="30">
        <v>-3.3E-3</v>
      </c>
      <c r="K11" s="30">
        <v>2.5000000000000001E-3</v>
      </c>
      <c r="L11" s="30">
        <v>-4.4999999999999997E-3</v>
      </c>
      <c r="M11" s="30">
        <v>2.3E-3</v>
      </c>
      <c r="N11" s="1">
        <f t="shared" si="0"/>
        <v>-5.5968241084282555E-2</v>
      </c>
    </row>
    <row r="12" spans="1:14" x14ac:dyDescent="0.25">
      <c r="A12" t="s">
        <v>7</v>
      </c>
      <c r="B12" s="30">
        <v>1E-4</v>
      </c>
      <c r="C12" s="30">
        <v>5.0000000000000001E-4</v>
      </c>
      <c r="D12" s="30">
        <v>-2.2000000000000001E-3</v>
      </c>
      <c r="E12" s="30">
        <v>1E-4</v>
      </c>
      <c r="F12" s="30">
        <v>-2.9999999999999997E-4</v>
      </c>
      <c r="G12" s="30">
        <v>0</v>
      </c>
      <c r="H12" s="30">
        <v>2.0000000000000001E-4</v>
      </c>
      <c r="I12" s="30">
        <v>1.4E-3</v>
      </c>
      <c r="J12" s="30">
        <v>-1.1000000000000001E-3</v>
      </c>
      <c r="K12" s="30">
        <v>-5.9999999999999995E-4</v>
      </c>
      <c r="L12" s="30">
        <v>-8.9999999999999998E-4</v>
      </c>
      <c r="M12" s="30">
        <v>0</v>
      </c>
      <c r="N12" s="1">
        <f t="shared" si="0"/>
        <v>-2.8008636067425874E-3</v>
      </c>
    </row>
    <row r="13" spans="1:14" x14ac:dyDescent="0.25">
      <c r="A13" t="s">
        <v>8</v>
      </c>
      <c r="B13" s="30">
        <v>2.3599999999999999E-2</v>
      </c>
      <c r="C13" s="30">
        <v>3.6499999999999998E-2</v>
      </c>
      <c r="D13" s="30">
        <v>3.5999999999999997E-2</v>
      </c>
      <c r="E13" s="30">
        <v>3.4099999999999998E-2</v>
      </c>
      <c r="F13" s="30">
        <v>2.07E-2</v>
      </c>
      <c r="G13" s="30">
        <v>2.6800000000000001E-2</v>
      </c>
      <c r="H13" s="30">
        <v>2.92E-2</v>
      </c>
      <c r="I13" s="30">
        <v>2.5999999999999999E-2</v>
      </c>
      <c r="J13" s="30">
        <v>3.44E-2</v>
      </c>
      <c r="K13" s="30">
        <v>3.9800000000000002E-2</v>
      </c>
      <c r="L13" s="30">
        <v>3.6400000000000002E-2</v>
      </c>
      <c r="M13" s="30">
        <v>2.7400000000000001E-2</v>
      </c>
      <c r="N13" s="1">
        <f t="shared" si="0"/>
        <v>0.44064932783295707</v>
      </c>
    </row>
    <row r="14" spans="1:14" x14ac:dyDescent="0.25">
      <c r="A14" t="s">
        <v>9</v>
      </c>
      <c r="B14" s="30">
        <v>-1.41E-2</v>
      </c>
      <c r="C14" s="30">
        <v>-1.3599999999999999E-2</v>
      </c>
      <c r="D14" s="30">
        <v>2.8E-3</v>
      </c>
      <c r="E14" s="30">
        <v>-9.7000000000000003E-3</v>
      </c>
      <c r="F14" s="30">
        <v>-6.1999999999999998E-3</v>
      </c>
      <c r="G14" s="30">
        <v>-1.4500000000000001E-2</v>
      </c>
      <c r="H14" s="30">
        <v>-8.8999999999999999E-3</v>
      </c>
      <c r="I14" s="30">
        <v>3.0999999999999999E-3</v>
      </c>
      <c r="J14" s="30">
        <v>-5.4999999999999997E-3</v>
      </c>
      <c r="K14" s="30">
        <v>-1.78E-2</v>
      </c>
      <c r="L14" s="30">
        <v>-2.2100000000000002E-2</v>
      </c>
      <c r="M14" s="30">
        <v>-1.7999999999999999E-2</v>
      </c>
      <c r="N14" s="1">
        <f t="shared" si="0"/>
        <v>-0.11794632596163956</v>
      </c>
    </row>
    <row r="15" spans="1:14" x14ac:dyDescent="0.25">
      <c r="A15" t="s">
        <v>10</v>
      </c>
      <c r="B15" s="30">
        <v>-5.1999999999999998E-3</v>
      </c>
      <c r="C15" s="30">
        <v>-2.5000000000000001E-3</v>
      </c>
      <c r="D15" s="30">
        <v>5.5999999999999999E-3</v>
      </c>
      <c r="E15" s="30">
        <v>4.4999999999999997E-3</v>
      </c>
      <c r="F15" s="30">
        <v>1.3599999999999999E-2</v>
      </c>
      <c r="G15" s="30">
        <v>2.3E-3</v>
      </c>
      <c r="H15" s="30">
        <v>5.0000000000000001E-4</v>
      </c>
      <c r="I15" s="30">
        <v>7.7999999999999996E-3</v>
      </c>
      <c r="J15" s="30">
        <v>6.3E-3</v>
      </c>
      <c r="K15" s="30">
        <v>2E-3</v>
      </c>
      <c r="L15" s="30">
        <v>4.4000000000000003E-3</v>
      </c>
      <c r="M15" s="30">
        <v>3.2000000000000002E-3</v>
      </c>
      <c r="N15" s="1">
        <f t="shared" si="0"/>
        <v>4.3203625441990967E-2</v>
      </c>
    </row>
    <row r="16" spans="1:14" x14ac:dyDescent="0.25">
      <c r="A16" t="s">
        <v>11</v>
      </c>
      <c r="B16" s="30">
        <v>0.01</v>
      </c>
      <c r="C16" s="30">
        <v>5.8999999999999999E-3</v>
      </c>
      <c r="D16" s="30">
        <v>1.5699999999999999E-2</v>
      </c>
      <c r="E16" s="30">
        <v>5.7999999999999996E-3</v>
      </c>
      <c r="F16" s="30">
        <v>1.2999999999999999E-3</v>
      </c>
      <c r="G16" s="30">
        <v>-4.7000000000000002E-3</v>
      </c>
      <c r="H16" s="30">
        <v>9.1000000000000004E-3</v>
      </c>
      <c r="I16" s="30">
        <v>1.5900000000000001E-2</v>
      </c>
      <c r="J16" s="30">
        <v>1.8700000000000001E-2</v>
      </c>
      <c r="K16" s="30">
        <v>1.52E-2</v>
      </c>
      <c r="L16" s="30">
        <v>2.6499999999999999E-2</v>
      </c>
      <c r="M16" s="30">
        <v>1.9400000000000001E-2</v>
      </c>
      <c r="N16" s="1">
        <f t="shared" si="0"/>
        <v>0.14751441706896262</v>
      </c>
    </row>
    <row r="17" spans="1:14" x14ac:dyDescent="0.25">
      <c r="N17" s="1"/>
    </row>
    <row r="18" spans="1:14" x14ac:dyDescent="0.25">
      <c r="B18" s="38" t="s">
        <v>14</v>
      </c>
      <c r="C18" s="38"/>
      <c r="D18" s="38"/>
      <c r="E18" s="38"/>
      <c r="F18" s="38"/>
      <c r="G18" s="38"/>
      <c r="H18" s="38"/>
      <c r="I18" s="38"/>
      <c r="J18" s="38"/>
      <c r="K18" s="38"/>
      <c r="L18" s="38"/>
      <c r="M18" s="38"/>
    </row>
    <row r="19" spans="1:14" x14ac:dyDescent="0.25">
      <c r="B19" s="5">
        <v>44592</v>
      </c>
      <c r="C19" s="5">
        <v>44620</v>
      </c>
      <c r="D19" s="5">
        <v>44651</v>
      </c>
      <c r="E19" s="5">
        <v>44681</v>
      </c>
      <c r="F19" s="5">
        <v>44712</v>
      </c>
      <c r="G19" s="5">
        <v>44742</v>
      </c>
      <c r="H19" s="5">
        <v>44773</v>
      </c>
      <c r="I19" s="5">
        <v>44804</v>
      </c>
      <c r="J19" s="5">
        <v>44834</v>
      </c>
      <c r="K19" s="5">
        <v>44865</v>
      </c>
      <c r="L19" s="5">
        <v>44895</v>
      </c>
      <c r="M19" s="5">
        <v>44926</v>
      </c>
      <c r="N19" s="6" t="s">
        <v>17</v>
      </c>
    </row>
    <row r="20" spans="1:14" x14ac:dyDescent="0.25">
      <c r="A20" t="s">
        <v>0</v>
      </c>
      <c r="B20" s="8">
        <f>B5-$B$2</f>
        <v>1.1366666666666667E-2</v>
      </c>
      <c r="C20" s="8">
        <f t="shared" ref="C20:M20" si="1">C5-$B$2</f>
        <v>-2.4133333333333333E-2</v>
      </c>
      <c r="D20" s="8">
        <f t="shared" si="1"/>
        <v>1.4766666666666666E-2</v>
      </c>
      <c r="E20" s="8">
        <f t="shared" si="1"/>
        <v>4.6666666666666662E-3</v>
      </c>
      <c r="F20" s="8">
        <f t="shared" si="1"/>
        <v>2.2166666666666668E-2</v>
      </c>
      <c r="G20" s="8">
        <f t="shared" si="1"/>
        <v>1.7666666666666664E-3</v>
      </c>
      <c r="H20" s="8">
        <f t="shared" si="1"/>
        <v>-5.6333333333333331E-3</v>
      </c>
      <c r="I20" s="8">
        <f t="shared" si="1"/>
        <v>2.3266666666666668E-2</v>
      </c>
      <c r="J20" s="8">
        <f t="shared" si="1"/>
        <v>9.2666666666666661E-3</v>
      </c>
      <c r="K20" s="8">
        <f t="shared" si="1"/>
        <v>1.0666666666666666E-2</v>
      </c>
      <c r="L20" s="8">
        <f t="shared" si="1"/>
        <v>-7.3333333333333334E-4</v>
      </c>
      <c r="M20" s="8">
        <f t="shared" si="1"/>
        <v>2.1366666666666669E-2</v>
      </c>
      <c r="N20" s="1">
        <f t="shared" ref="N20:N31" si="2">FVSCHEDULE(1,B20:M20)-1</f>
        <v>9.1410013191060679E-2</v>
      </c>
    </row>
    <row r="21" spans="1:14" x14ac:dyDescent="0.25">
      <c r="A21" t="s">
        <v>1</v>
      </c>
      <c r="B21" s="8">
        <f t="shared" ref="B21:M21" si="3">B6-$B$2</f>
        <v>-3.1333333333333335E-3</v>
      </c>
      <c r="C21" s="8">
        <f t="shared" si="3"/>
        <v>4.5666666666666668E-3</v>
      </c>
      <c r="D21" s="8">
        <f t="shared" si="3"/>
        <v>9.2666666666666661E-3</v>
      </c>
      <c r="E21" s="8">
        <f t="shared" si="3"/>
        <v>-1.0333333333333334E-3</v>
      </c>
      <c r="F21" s="8">
        <f t="shared" si="3"/>
        <v>5.0666666666666664E-3</v>
      </c>
      <c r="G21" s="8">
        <f t="shared" si="3"/>
        <v>6.8666666666666668E-3</v>
      </c>
      <c r="H21" s="8">
        <f t="shared" si="3"/>
        <v>3.5666666666666668E-3</v>
      </c>
      <c r="I21" s="8">
        <f t="shared" si="3"/>
        <v>1.0266666666666667E-2</v>
      </c>
      <c r="J21" s="8">
        <f t="shared" si="3"/>
        <v>5.2666666666666669E-3</v>
      </c>
      <c r="K21" s="8">
        <f t="shared" si="3"/>
        <v>8.9666666666666662E-3</v>
      </c>
      <c r="L21" s="8">
        <f t="shared" si="3"/>
        <v>6.3666666666666663E-3</v>
      </c>
      <c r="M21" s="8">
        <f t="shared" si="3"/>
        <v>8.4666666666666657E-3</v>
      </c>
      <c r="N21" s="1">
        <f t="shared" si="2"/>
        <v>6.6345011069272264E-2</v>
      </c>
    </row>
    <row r="22" spans="1:14" x14ac:dyDescent="0.25">
      <c r="A22" t="s">
        <v>2</v>
      </c>
      <c r="B22" s="8">
        <f t="shared" ref="B22:M22" si="4">B7-$B$2</f>
        <v>-1.1333333333333334E-2</v>
      </c>
      <c r="C22" s="8">
        <f t="shared" si="4"/>
        <v>-7.3333333333333334E-4</v>
      </c>
      <c r="D22" s="8">
        <f t="shared" si="4"/>
        <v>-3.4333333333333334E-3</v>
      </c>
      <c r="E22" s="8">
        <f t="shared" si="4"/>
        <v>-6.6333333333333331E-3</v>
      </c>
      <c r="F22" s="8">
        <f t="shared" si="4"/>
        <v>1.3666666666666666E-3</v>
      </c>
      <c r="G22" s="8">
        <f t="shared" si="4"/>
        <v>-5.3333333333333336E-4</v>
      </c>
      <c r="H22" s="8">
        <f t="shared" si="4"/>
        <v>-1.9333333333333333E-3</v>
      </c>
      <c r="I22" s="8">
        <f t="shared" si="4"/>
        <v>4.1666666666666666E-3</v>
      </c>
      <c r="J22" s="8">
        <f t="shared" si="4"/>
        <v>2.8666666666666667E-3</v>
      </c>
      <c r="K22" s="8">
        <f t="shared" si="4"/>
        <v>3.9666666666666661E-3</v>
      </c>
      <c r="L22" s="8">
        <f t="shared" si="4"/>
        <v>-1.2333333333333335E-3</v>
      </c>
      <c r="M22" s="8">
        <f t="shared" si="4"/>
        <v>1.6666666666666666E-3</v>
      </c>
      <c r="N22" s="1">
        <f t="shared" si="2"/>
        <v>-1.1847939392930495E-2</v>
      </c>
    </row>
    <row r="23" spans="1:14" x14ac:dyDescent="0.25">
      <c r="A23" t="s">
        <v>3</v>
      </c>
      <c r="B23" s="8">
        <f t="shared" ref="B23:M23" si="5">B8-$B$2</f>
        <v>4.8666666666666667E-3</v>
      </c>
      <c r="C23" s="8">
        <f t="shared" si="5"/>
        <v>2.2666666666666664E-3</v>
      </c>
      <c r="D23" s="8">
        <f t="shared" si="5"/>
        <v>1.6666666666666666E-3</v>
      </c>
      <c r="E23" s="8">
        <f t="shared" si="5"/>
        <v>7.1666666666666667E-3</v>
      </c>
      <c r="F23" s="8">
        <f t="shared" si="5"/>
        <v>4.6666666666666655E-4</v>
      </c>
      <c r="G23" s="8">
        <f t="shared" si="5"/>
        <v>-2.9333333333333334E-3</v>
      </c>
      <c r="H23" s="8">
        <f t="shared" si="5"/>
        <v>9.1666666666666667E-3</v>
      </c>
      <c r="I23" s="8">
        <f t="shared" si="5"/>
        <v>5.6666666666666662E-3</v>
      </c>
      <c r="J23" s="8">
        <f t="shared" si="5"/>
        <v>5.0666666666666664E-3</v>
      </c>
      <c r="K23" s="8">
        <f t="shared" si="5"/>
        <v>6.1666666666666667E-3</v>
      </c>
      <c r="L23" s="8">
        <f t="shared" si="5"/>
        <v>1.7666666666666664E-3</v>
      </c>
      <c r="M23" s="8">
        <f t="shared" si="5"/>
        <v>5.3666666666666663E-3</v>
      </c>
      <c r="N23" s="1">
        <f t="shared" si="2"/>
        <v>4.764928190845974E-2</v>
      </c>
    </row>
    <row r="24" spans="1:14" x14ac:dyDescent="0.25">
      <c r="A24" t="s">
        <v>4</v>
      </c>
      <c r="B24" s="8">
        <f t="shared" ref="B24:M24" si="6">B9-$B$2</f>
        <v>-7.2333333333333338E-3</v>
      </c>
      <c r="C24" s="8">
        <f t="shared" si="6"/>
        <v>-3.0833333333333331E-2</v>
      </c>
      <c r="D24" s="8">
        <f t="shared" si="6"/>
        <v>-3.3333333333333338E-4</v>
      </c>
      <c r="E24" s="8">
        <f t="shared" si="6"/>
        <v>-8.3333333333333332E-3</v>
      </c>
      <c r="F24" s="8">
        <f t="shared" si="6"/>
        <v>2.6666666666666668E-4</v>
      </c>
      <c r="G24" s="8">
        <f t="shared" si="6"/>
        <v>-1.1633333333333334E-2</v>
      </c>
      <c r="H24" s="8">
        <f t="shared" si="6"/>
        <v>-4.7333333333333333E-3</v>
      </c>
      <c r="I24" s="8">
        <f t="shared" si="6"/>
        <v>4.5666666666666668E-3</v>
      </c>
      <c r="J24" s="8">
        <f t="shared" si="6"/>
        <v>-1.0833333333333334E-2</v>
      </c>
      <c r="K24" s="8">
        <f t="shared" si="6"/>
        <v>-5.5333333333333337E-3</v>
      </c>
      <c r="L24" s="8">
        <f t="shared" si="6"/>
        <v>-1.2833333333333334E-2</v>
      </c>
      <c r="M24" s="8">
        <f t="shared" si="6"/>
        <v>-1.3333333333333339E-4</v>
      </c>
      <c r="N24" s="1">
        <f t="shared" si="2"/>
        <v>-8.4599876288607545E-2</v>
      </c>
    </row>
    <row r="25" spans="1:14" x14ac:dyDescent="0.25">
      <c r="A25" t="s">
        <v>5</v>
      </c>
      <c r="B25" s="8">
        <f t="shared" ref="B25:M25" si="7">B10-$B$2</f>
        <v>-1.3133333333333334E-2</v>
      </c>
      <c r="C25" s="8">
        <f t="shared" si="7"/>
        <v>-8.6333333333333331E-3</v>
      </c>
      <c r="D25" s="8">
        <f t="shared" si="7"/>
        <v>2.1666666666666666E-3</v>
      </c>
      <c r="E25" s="8">
        <f t="shared" si="7"/>
        <v>-7.3333333333333332E-3</v>
      </c>
      <c r="F25" s="8">
        <f t="shared" si="7"/>
        <v>-3.2333333333333333E-3</v>
      </c>
      <c r="G25" s="8">
        <f t="shared" si="7"/>
        <v>-1.0733333333333334E-2</v>
      </c>
      <c r="H25" s="8">
        <f t="shared" si="7"/>
        <v>-4.4333333333333334E-3</v>
      </c>
      <c r="I25" s="8">
        <f t="shared" si="7"/>
        <v>1.4666666666666665E-3</v>
      </c>
      <c r="J25" s="8">
        <f t="shared" si="7"/>
        <v>-9.5333333333333329E-3</v>
      </c>
      <c r="K25" s="8">
        <f t="shared" si="7"/>
        <v>-2.4333333333333334E-3</v>
      </c>
      <c r="L25" s="8">
        <f t="shared" si="7"/>
        <v>-7.6333333333333331E-3</v>
      </c>
      <c r="M25" s="8">
        <f t="shared" si="7"/>
        <v>1.6666666666666666E-3</v>
      </c>
      <c r="N25" s="1">
        <f t="shared" si="2"/>
        <v>-6.0218059502682664E-2</v>
      </c>
    </row>
    <row r="26" spans="1:14" x14ac:dyDescent="0.25">
      <c r="A26" t="s">
        <v>6</v>
      </c>
      <c r="B26" s="8">
        <f t="shared" ref="B26:M26" si="8">B11-$B$2</f>
        <v>-2.5933333333333333E-2</v>
      </c>
      <c r="C26" s="8">
        <f t="shared" si="8"/>
        <v>-7.4333333333333335E-3</v>
      </c>
      <c r="D26" s="8">
        <f t="shared" si="8"/>
        <v>1.6666666666666666E-3</v>
      </c>
      <c r="E26" s="8">
        <f t="shared" si="8"/>
        <v>-1.3633333333333334E-2</v>
      </c>
      <c r="F26" s="8">
        <f t="shared" si="8"/>
        <v>-8.3333333333333339E-4</v>
      </c>
      <c r="G26" s="8">
        <f t="shared" si="8"/>
        <v>-7.1333333333333335E-3</v>
      </c>
      <c r="H26" s="8">
        <f t="shared" si="8"/>
        <v>-7.9333333333333339E-3</v>
      </c>
      <c r="I26" s="8">
        <f t="shared" si="8"/>
        <v>4.6666666666666655E-4</v>
      </c>
      <c r="J26" s="8">
        <f t="shared" si="8"/>
        <v>-4.1333333333333335E-3</v>
      </c>
      <c r="K26" s="8">
        <f t="shared" si="8"/>
        <v>1.6666666666666666E-3</v>
      </c>
      <c r="L26" s="8">
        <f t="shared" si="8"/>
        <v>-5.3333333333333332E-3</v>
      </c>
      <c r="M26" s="8">
        <f t="shared" si="8"/>
        <v>1.4666666666666665E-3</v>
      </c>
      <c r="N26" s="1">
        <f t="shared" si="2"/>
        <v>-6.5410697400269058E-2</v>
      </c>
    </row>
    <row r="27" spans="1:14" x14ac:dyDescent="0.25">
      <c r="A27" t="s">
        <v>7</v>
      </c>
      <c r="B27" s="8">
        <f t="shared" ref="B27:M27" si="9">B12-$B$2</f>
        <v>-7.3333333333333334E-4</v>
      </c>
      <c r="C27" s="8">
        <f t="shared" si="9"/>
        <v>-3.3333333333333338E-4</v>
      </c>
      <c r="D27" s="8">
        <f t="shared" si="9"/>
        <v>-3.0333333333333336E-3</v>
      </c>
      <c r="E27" s="8">
        <f t="shared" si="9"/>
        <v>-7.3333333333333334E-4</v>
      </c>
      <c r="F27" s="8">
        <f t="shared" si="9"/>
        <v>-1.1333333333333334E-3</v>
      </c>
      <c r="G27" s="8">
        <f t="shared" si="9"/>
        <v>-8.3333333333333339E-4</v>
      </c>
      <c r="H27" s="8">
        <f t="shared" si="9"/>
        <v>-6.333333333333334E-4</v>
      </c>
      <c r="I27" s="8">
        <f t="shared" si="9"/>
        <v>5.666666666666666E-4</v>
      </c>
      <c r="J27" s="8">
        <f t="shared" si="9"/>
        <v>-1.9333333333333333E-3</v>
      </c>
      <c r="K27" s="8">
        <f t="shared" si="9"/>
        <v>-1.4333333333333333E-3</v>
      </c>
      <c r="L27" s="8">
        <f t="shared" si="9"/>
        <v>-1.7333333333333333E-3</v>
      </c>
      <c r="M27" s="8">
        <f t="shared" si="9"/>
        <v>-8.3333333333333339E-4</v>
      </c>
      <c r="N27" s="1">
        <f t="shared" si="2"/>
        <v>-1.2729590185608153E-2</v>
      </c>
    </row>
    <row r="28" spans="1:14" x14ac:dyDescent="0.25">
      <c r="A28" t="s">
        <v>8</v>
      </c>
      <c r="B28" s="8">
        <f t="shared" ref="B28:M28" si="10">B13-$B$2</f>
        <v>2.2766666666666668E-2</v>
      </c>
      <c r="C28" s="8">
        <f t="shared" si="10"/>
        <v>3.5666666666666666E-2</v>
      </c>
      <c r="D28" s="8">
        <f t="shared" si="10"/>
        <v>3.5166666666666666E-2</v>
      </c>
      <c r="E28" s="8">
        <f t="shared" si="10"/>
        <v>3.3266666666666667E-2</v>
      </c>
      <c r="F28" s="8">
        <f t="shared" si="10"/>
        <v>1.9866666666666668E-2</v>
      </c>
      <c r="G28" s="8">
        <f t="shared" si="10"/>
        <v>2.5966666666666669E-2</v>
      </c>
      <c r="H28" s="8">
        <f t="shared" si="10"/>
        <v>2.8366666666666669E-2</v>
      </c>
      <c r="I28" s="8">
        <f t="shared" si="10"/>
        <v>2.5166666666666667E-2</v>
      </c>
      <c r="J28" s="8">
        <f t="shared" si="10"/>
        <v>3.3566666666666668E-2</v>
      </c>
      <c r="K28" s="8">
        <f t="shared" si="10"/>
        <v>3.896666666666667E-2</v>
      </c>
      <c r="L28" s="8">
        <f t="shared" si="10"/>
        <v>3.556666666666667E-2</v>
      </c>
      <c r="M28" s="8">
        <f t="shared" si="10"/>
        <v>2.6566666666666669E-2</v>
      </c>
      <c r="N28" s="1">
        <f t="shared" si="2"/>
        <v>0.42673628972709188</v>
      </c>
    </row>
    <row r="29" spans="1:14" x14ac:dyDescent="0.25">
      <c r="A29" t="s">
        <v>9</v>
      </c>
      <c r="B29" s="8">
        <f t="shared" ref="B29:M29" si="11">B14-$B$2</f>
        <v>-1.4933333333333333E-2</v>
      </c>
      <c r="C29" s="8">
        <f t="shared" si="11"/>
        <v>-1.4433333333333333E-2</v>
      </c>
      <c r="D29" s="8">
        <f t="shared" si="11"/>
        <v>1.9666666666666665E-3</v>
      </c>
      <c r="E29" s="8">
        <f t="shared" si="11"/>
        <v>-1.0533333333333334E-2</v>
      </c>
      <c r="F29" s="8">
        <f t="shared" si="11"/>
        <v>-7.0333333333333333E-3</v>
      </c>
      <c r="G29" s="8">
        <f t="shared" si="11"/>
        <v>-1.5333333333333334E-2</v>
      </c>
      <c r="H29" s="8">
        <f t="shared" si="11"/>
        <v>-9.7333333333333334E-3</v>
      </c>
      <c r="I29" s="8">
        <f t="shared" si="11"/>
        <v>2.2666666666666664E-3</v>
      </c>
      <c r="J29" s="8">
        <f t="shared" si="11"/>
        <v>-6.3333333333333332E-3</v>
      </c>
      <c r="K29" s="8">
        <f t="shared" si="11"/>
        <v>-1.8633333333333332E-2</v>
      </c>
      <c r="L29" s="8">
        <f t="shared" si="11"/>
        <v>-2.2933333333333333E-2</v>
      </c>
      <c r="M29" s="8">
        <f t="shared" si="11"/>
        <v>-1.883333333333333E-2</v>
      </c>
      <c r="N29" s="1">
        <f t="shared" si="2"/>
        <v>-0.12681868902986959</v>
      </c>
    </row>
    <row r="30" spans="1:14" x14ac:dyDescent="0.25">
      <c r="A30" t="s">
        <v>10</v>
      </c>
      <c r="B30" s="8">
        <f t="shared" ref="B30:M30" si="12">B15-$B$2</f>
        <v>-6.0333333333333333E-3</v>
      </c>
      <c r="C30" s="8">
        <f t="shared" si="12"/>
        <v>-3.3333333333333335E-3</v>
      </c>
      <c r="D30" s="8">
        <f t="shared" si="12"/>
        <v>4.7666666666666664E-3</v>
      </c>
      <c r="E30" s="8">
        <f t="shared" si="12"/>
        <v>3.6666666666666662E-3</v>
      </c>
      <c r="F30" s="8">
        <f t="shared" si="12"/>
        <v>1.2766666666666666E-2</v>
      </c>
      <c r="G30" s="8">
        <f t="shared" si="12"/>
        <v>1.4666666666666665E-3</v>
      </c>
      <c r="H30" s="8">
        <f t="shared" si="12"/>
        <v>-3.3333333333333338E-4</v>
      </c>
      <c r="I30" s="8">
        <f t="shared" si="12"/>
        <v>6.9666666666666661E-3</v>
      </c>
      <c r="J30" s="8">
        <f t="shared" si="12"/>
        <v>5.4666666666666665E-3</v>
      </c>
      <c r="K30" s="8">
        <f t="shared" si="12"/>
        <v>1.1666666666666665E-3</v>
      </c>
      <c r="L30" s="8">
        <f t="shared" si="12"/>
        <v>3.5666666666666668E-3</v>
      </c>
      <c r="M30" s="8">
        <f t="shared" si="12"/>
        <v>2.3666666666666667E-3</v>
      </c>
      <c r="N30" s="1">
        <f t="shared" si="2"/>
        <v>3.2855530336087568E-2</v>
      </c>
    </row>
    <row r="31" spans="1:14" x14ac:dyDescent="0.25">
      <c r="A31" t="s">
        <v>11</v>
      </c>
      <c r="B31" s="8">
        <f t="shared" ref="B31:M31" si="13">B16-$B$2</f>
        <v>9.1666666666666667E-3</v>
      </c>
      <c r="C31" s="8">
        <f t="shared" si="13"/>
        <v>5.0666666666666664E-3</v>
      </c>
      <c r="D31" s="8">
        <f t="shared" si="13"/>
        <v>1.4866666666666665E-2</v>
      </c>
      <c r="E31" s="8">
        <f t="shared" si="13"/>
        <v>4.9666666666666661E-3</v>
      </c>
      <c r="F31" s="8">
        <f t="shared" si="13"/>
        <v>4.6666666666666655E-4</v>
      </c>
      <c r="G31" s="8">
        <f t="shared" si="13"/>
        <v>-5.5333333333333337E-3</v>
      </c>
      <c r="H31" s="8">
        <f t="shared" si="13"/>
        <v>8.266666666666667E-3</v>
      </c>
      <c r="I31" s="8">
        <f t="shared" si="13"/>
        <v>1.5066666666666667E-2</v>
      </c>
      <c r="J31" s="8">
        <f t="shared" si="13"/>
        <v>1.786666666666667E-2</v>
      </c>
      <c r="K31" s="8">
        <f t="shared" si="13"/>
        <v>1.4366666666666666E-2</v>
      </c>
      <c r="L31" s="8">
        <f t="shared" si="13"/>
        <v>2.5666666666666667E-2</v>
      </c>
      <c r="M31" s="8">
        <f t="shared" si="13"/>
        <v>1.8566666666666669E-2</v>
      </c>
      <c r="N31" s="1">
        <f t="shared" si="2"/>
        <v>0.13622098207277578</v>
      </c>
    </row>
    <row r="32" spans="1:14" x14ac:dyDescent="0.25">
      <c r="N32" s="1"/>
    </row>
    <row r="33" spans="1:15" x14ac:dyDescent="0.25">
      <c r="N33" s="1"/>
    </row>
    <row r="34" spans="1:15" x14ac:dyDescent="0.25">
      <c r="B34" s="38" t="s">
        <v>13</v>
      </c>
      <c r="C34" s="38"/>
      <c r="D34" s="38"/>
      <c r="E34" s="38"/>
      <c r="F34" s="38"/>
      <c r="G34" s="38"/>
      <c r="H34" s="38"/>
      <c r="I34" s="38"/>
      <c r="J34" s="38"/>
      <c r="K34" s="38"/>
      <c r="L34" s="38"/>
      <c r="M34" s="38"/>
    </row>
    <row r="35" spans="1:15" x14ac:dyDescent="0.25">
      <c r="B35" s="4">
        <v>44592</v>
      </c>
      <c r="C35" s="4">
        <v>44620</v>
      </c>
      <c r="D35" s="4">
        <v>44651</v>
      </c>
      <c r="E35" s="4">
        <v>44681</v>
      </c>
      <c r="F35" s="4">
        <v>44712</v>
      </c>
      <c r="G35" s="4">
        <v>44742</v>
      </c>
      <c r="H35" s="4">
        <v>44773</v>
      </c>
      <c r="I35" s="4">
        <v>44804</v>
      </c>
      <c r="J35" s="4">
        <v>44834</v>
      </c>
      <c r="K35" s="4">
        <v>44865</v>
      </c>
      <c r="L35" s="4">
        <v>44895</v>
      </c>
      <c r="M35" s="4">
        <v>44926</v>
      </c>
      <c r="N35" s="6" t="s">
        <v>21</v>
      </c>
    </row>
    <row r="36" spans="1:15" x14ac:dyDescent="0.25">
      <c r="A36" t="s">
        <v>0</v>
      </c>
      <c r="B36" s="30">
        <v>0.17</v>
      </c>
      <c r="C36" s="30">
        <v>0.182</v>
      </c>
      <c r="D36" s="30">
        <v>0.185</v>
      </c>
      <c r="E36" s="30">
        <v>0.18740000000000001</v>
      </c>
      <c r="F36" s="30">
        <v>0.184</v>
      </c>
      <c r="G36" s="30">
        <v>0.18990000000000001</v>
      </c>
      <c r="H36" s="30">
        <v>0.192</v>
      </c>
      <c r="I36" s="30">
        <v>0.18</v>
      </c>
      <c r="J36" s="30">
        <v>0.1875</v>
      </c>
      <c r="K36" s="30">
        <v>0.18679999999999999</v>
      </c>
      <c r="L36" s="30">
        <v>0.18729999999999999</v>
      </c>
      <c r="M36" s="30">
        <v>0.18049999999999999</v>
      </c>
      <c r="N36" s="31">
        <v>0.18584999999999999</v>
      </c>
      <c r="O36" s="8"/>
    </row>
    <row r="37" spans="1:15" x14ac:dyDescent="0.25">
      <c r="A37" t="s">
        <v>1</v>
      </c>
      <c r="B37" s="30">
        <v>0.1</v>
      </c>
      <c r="C37" s="30">
        <v>0.106</v>
      </c>
      <c r="D37" s="30">
        <v>0.1036</v>
      </c>
      <c r="E37" s="30">
        <v>0.1026</v>
      </c>
      <c r="F37" s="30">
        <v>0.1055</v>
      </c>
      <c r="G37" s="30">
        <v>0.10390000000000001</v>
      </c>
      <c r="H37" s="30">
        <v>0.1037</v>
      </c>
      <c r="I37" s="30">
        <v>0.1042</v>
      </c>
      <c r="J37" s="30">
        <v>0.1047</v>
      </c>
      <c r="K37" s="30">
        <v>0.1042</v>
      </c>
      <c r="L37" s="30">
        <v>0.1036</v>
      </c>
      <c r="M37" s="30">
        <v>0.104</v>
      </c>
      <c r="N37" s="31">
        <v>0.104</v>
      </c>
      <c r="O37" s="8"/>
    </row>
    <row r="38" spans="1:15" x14ac:dyDescent="0.25">
      <c r="A38" t="s">
        <v>2</v>
      </c>
      <c r="B38" s="30">
        <v>0.1105</v>
      </c>
      <c r="C38" s="30">
        <v>0.11</v>
      </c>
      <c r="D38" s="30">
        <v>0.11700000000000001</v>
      </c>
      <c r="E38" s="30">
        <v>0.1089</v>
      </c>
      <c r="F38" s="30">
        <v>0.109</v>
      </c>
      <c r="G38" s="30">
        <v>0.11</v>
      </c>
      <c r="H38" s="30">
        <v>0.1095</v>
      </c>
      <c r="I38" s="30">
        <v>0.1105</v>
      </c>
      <c r="J38" s="30">
        <v>0.1114</v>
      </c>
      <c r="K38" s="30">
        <v>0.111</v>
      </c>
      <c r="L38" s="30">
        <v>0.1115</v>
      </c>
      <c r="M38" s="30">
        <v>0.1115</v>
      </c>
      <c r="N38" s="31">
        <v>0.1104</v>
      </c>
      <c r="O38" s="8"/>
    </row>
    <row r="39" spans="1:15" x14ac:dyDescent="0.25">
      <c r="A39" t="s">
        <v>3</v>
      </c>
      <c r="B39" s="30">
        <v>0.05</v>
      </c>
      <c r="C39" s="30">
        <v>4.7500000000000001E-2</v>
      </c>
      <c r="D39" s="30">
        <v>4.5499999999999999E-2</v>
      </c>
      <c r="E39" s="30">
        <v>4.7E-2</v>
      </c>
      <c r="F39" s="30">
        <v>4.8000000000000001E-2</v>
      </c>
      <c r="G39" s="30">
        <v>4.8500000000000001E-2</v>
      </c>
      <c r="H39" s="30">
        <v>4.8000000000000001E-2</v>
      </c>
      <c r="I39" s="30">
        <v>4.9000000000000002E-2</v>
      </c>
      <c r="J39" s="30">
        <v>4.8500000000000001E-2</v>
      </c>
      <c r="K39" s="30">
        <v>4.7500000000000001E-2</v>
      </c>
      <c r="L39" s="30">
        <v>4.7E-2</v>
      </c>
      <c r="M39" s="30">
        <v>4.5900000000000003E-2</v>
      </c>
      <c r="N39" s="31">
        <v>4.7699999999999999E-2</v>
      </c>
      <c r="O39" s="8"/>
    </row>
    <row r="40" spans="1:15" x14ac:dyDescent="0.25">
      <c r="A40" t="s">
        <v>4</v>
      </c>
      <c r="B40" s="30">
        <v>2.5000000000000001E-2</v>
      </c>
      <c r="C40" s="30">
        <v>3.15E-2</v>
      </c>
      <c r="D40" s="30">
        <v>2.0500000000000001E-2</v>
      </c>
      <c r="E40" s="30">
        <v>0.02</v>
      </c>
      <c r="F40" s="30">
        <v>1.7000000000000001E-2</v>
      </c>
      <c r="G40" s="30">
        <v>1.55E-2</v>
      </c>
      <c r="H40" s="30">
        <v>1.4999999999999999E-2</v>
      </c>
      <c r="I40" s="30">
        <v>1.35E-2</v>
      </c>
      <c r="J40" s="30">
        <v>1.6500000000000001E-2</v>
      </c>
      <c r="K40" s="30">
        <v>1.6500000000000001E-2</v>
      </c>
      <c r="L40" s="30">
        <v>1.8499999999999999E-2</v>
      </c>
      <c r="M40" s="30">
        <v>2.3300000000000001E-2</v>
      </c>
      <c r="N40" s="31">
        <v>1.6899999999999998E-2</v>
      </c>
      <c r="O40" s="8"/>
    </row>
    <row r="41" spans="1:15" x14ac:dyDescent="0.25">
      <c r="A41" t="s">
        <v>5</v>
      </c>
      <c r="B41" s="30">
        <v>3.5000000000000003E-2</v>
      </c>
      <c r="C41" s="30">
        <v>3.5999999999999997E-2</v>
      </c>
      <c r="D41" s="30">
        <v>3.4000000000000002E-2</v>
      </c>
      <c r="E41" s="30">
        <v>3.6499999999999998E-2</v>
      </c>
      <c r="F41" s="30">
        <v>3.5499999999999997E-2</v>
      </c>
      <c r="G41" s="30">
        <v>3.6999999999999998E-2</v>
      </c>
      <c r="H41" s="30">
        <v>3.4500000000000003E-2</v>
      </c>
      <c r="I41" s="30">
        <v>3.4700000000000002E-2</v>
      </c>
      <c r="J41" s="30">
        <v>3.5000000000000003E-2</v>
      </c>
      <c r="K41" s="30">
        <v>3.5000000000000003E-2</v>
      </c>
      <c r="L41" s="30">
        <v>3.3500000000000002E-2</v>
      </c>
      <c r="M41" s="30">
        <v>3.39E-2</v>
      </c>
      <c r="N41" s="31">
        <v>3.4799999999999998E-2</v>
      </c>
      <c r="O41" s="8"/>
    </row>
    <row r="42" spans="1:15" x14ac:dyDescent="0.25">
      <c r="A42" t="s">
        <v>6</v>
      </c>
      <c r="B42" s="30">
        <v>0.03</v>
      </c>
      <c r="C42" s="30">
        <v>7.4999999999999997E-3</v>
      </c>
      <c r="D42" s="30">
        <v>8.0000000000000002E-3</v>
      </c>
      <c r="E42" s="30">
        <v>1.2500000000000001E-2</v>
      </c>
      <c r="F42" s="30">
        <v>9.2999999999999992E-3</v>
      </c>
      <c r="G42" s="30">
        <v>8.5000000000000006E-3</v>
      </c>
      <c r="H42" s="30">
        <v>9.4999999999999998E-3</v>
      </c>
      <c r="I42" s="30">
        <v>2.2499999999999999E-2</v>
      </c>
      <c r="J42" s="30">
        <v>1.0999999999999999E-2</v>
      </c>
      <c r="K42" s="30">
        <v>1.15E-2</v>
      </c>
      <c r="L42" s="30">
        <v>1.2500000000000001E-2</v>
      </c>
      <c r="M42" s="30">
        <v>1.0999999999999999E-2</v>
      </c>
      <c r="N42" s="31">
        <v>9.9000000000000008E-3</v>
      </c>
      <c r="O42" s="8"/>
    </row>
    <row r="43" spans="1:15" x14ac:dyDescent="0.25">
      <c r="A43" t="s">
        <v>7</v>
      </c>
      <c r="B43" s="30">
        <v>5.0000000000000001E-3</v>
      </c>
      <c r="C43" s="30">
        <v>4.7999999999999996E-3</v>
      </c>
      <c r="D43" s="30">
        <v>4.4999999999999997E-3</v>
      </c>
      <c r="E43" s="30">
        <v>5.1999999999999998E-3</v>
      </c>
      <c r="F43" s="30">
        <v>4.1999999999999997E-3</v>
      </c>
      <c r="G43" s="30">
        <v>4.4999999999999997E-3</v>
      </c>
      <c r="H43" s="30">
        <v>4.4999999999999997E-3</v>
      </c>
      <c r="I43" s="30">
        <v>4.7999999999999996E-3</v>
      </c>
      <c r="J43" s="30">
        <v>5.0000000000000001E-3</v>
      </c>
      <c r="K43" s="30">
        <v>5.0000000000000001E-3</v>
      </c>
      <c r="L43" s="30">
        <v>4.8999999999999998E-3</v>
      </c>
      <c r="M43" s="30">
        <v>5.1999999999999998E-3</v>
      </c>
      <c r="N43" s="31">
        <v>4.7999999999999996E-3</v>
      </c>
      <c r="O43" s="8"/>
    </row>
    <row r="44" spans="1:15" x14ac:dyDescent="0.25">
      <c r="A44" t="s">
        <v>8</v>
      </c>
      <c r="B44" s="30">
        <v>3.5499999999999997E-2</v>
      </c>
      <c r="C44" s="30">
        <v>3.7499999999999999E-2</v>
      </c>
      <c r="D44" s="30">
        <v>4.3499999999999997E-2</v>
      </c>
      <c r="E44" s="30">
        <v>4.2999999999999997E-2</v>
      </c>
      <c r="F44" s="30">
        <v>0.05</v>
      </c>
      <c r="G44" s="30">
        <v>4.2000000000000003E-2</v>
      </c>
      <c r="H44" s="30">
        <v>4.3999999999999997E-2</v>
      </c>
      <c r="I44" s="30">
        <v>4.7500000000000001E-2</v>
      </c>
      <c r="J44" s="30">
        <v>4.8500000000000001E-2</v>
      </c>
      <c r="K44" s="30">
        <v>4.8000000000000001E-2</v>
      </c>
      <c r="L44" s="30">
        <v>5.0500000000000003E-2</v>
      </c>
      <c r="M44" s="30">
        <v>5.0900000000000001E-2</v>
      </c>
      <c r="N44" s="31">
        <v>5.2299999999999999E-2</v>
      </c>
      <c r="O44" s="8"/>
    </row>
    <row r="45" spans="1:15" x14ac:dyDescent="0.25">
      <c r="A45" t="s">
        <v>9</v>
      </c>
      <c r="B45" s="30">
        <v>8.2000000000000003E-2</v>
      </c>
      <c r="C45" s="30">
        <v>7.9500000000000001E-2</v>
      </c>
      <c r="D45" s="30">
        <v>7.5499999999999998E-2</v>
      </c>
      <c r="E45" s="30">
        <v>7.9500000000000001E-2</v>
      </c>
      <c r="F45" s="30">
        <v>7.9000000000000001E-2</v>
      </c>
      <c r="G45" s="30">
        <v>8.2500000000000004E-2</v>
      </c>
      <c r="H45" s="30">
        <v>8.1500000000000003E-2</v>
      </c>
      <c r="I45" s="30">
        <v>7.2300000000000003E-2</v>
      </c>
      <c r="J45" s="30">
        <v>7.2499999999999995E-2</v>
      </c>
      <c r="K45" s="30">
        <v>7.4200000000000002E-2</v>
      </c>
      <c r="L45" s="30">
        <v>7.5999999999999998E-2</v>
      </c>
      <c r="M45" s="30">
        <v>8.1699999999999995E-2</v>
      </c>
      <c r="N45" s="31">
        <v>7.3599999999999999E-2</v>
      </c>
      <c r="O45" s="8"/>
    </row>
    <row r="46" spans="1:15" x14ac:dyDescent="0.25">
      <c r="A46" t="s">
        <v>10</v>
      </c>
      <c r="B46" s="30">
        <v>0.22500000000000001</v>
      </c>
      <c r="C46" s="30">
        <v>0.22</v>
      </c>
      <c r="D46" s="30">
        <v>0.22500000000000001</v>
      </c>
      <c r="E46" s="30">
        <v>0.219</v>
      </c>
      <c r="F46" s="30">
        <v>0.2195</v>
      </c>
      <c r="G46" s="30">
        <v>0.22</v>
      </c>
      <c r="H46" s="30">
        <v>0.22009999999999999</v>
      </c>
      <c r="I46" s="30">
        <f>22.1%</f>
        <v>0.221</v>
      </c>
      <c r="J46" s="30">
        <v>0.22</v>
      </c>
      <c r="K46" s="30">
        <v>0.2208</v>
      </c>
      <c r="L46" s="30">
        <v>0.22020000000000001</v>
      </c>
      <c r="M46" s="30">
        <v>0.21460000000000001</v>
      </c>
      <c r="N46" s="31">
        <v>0.22055</v>
      </c>
      <c r="O46" s="8"/>
    </row>
    <row r="47" spans="1:15" x14ac:dyDescent="0.25">
      <c r="A47" t="s">
        <v>11</v>
      </c>
      <c r="B47" s="30">
        <v>0.13200000000000001</v>
      </c>
      <c r="C47" s="30">
        <v>0.13769999999999999</v>
      </c>
      <c r="D47" s="30">
        <v>0.13789999999999999</v>
      </c>
      <c r="E47" s="30">
        <v>0.1384</v>
      </c>
      <c r="F47" s="30">
        <v>0.13900000000000001</v>
      </c>
      <c r="G47" s="30">
        <v>0.13769999999999999</v>
      </c>
      <c r="H47" s="30">
        <v>0.13769999999999999</v>
      </c>
      <c r="I47" s="30">
        <v>0.14000000000000001</v>
      </c>
      <c r="J47" s="30">
        <v>0.1394</v>
      </c>
      <c r="K47" s="30">
        <v>0.13950000000000001</v>
      </c>
      <c r="L47" s="30">
        <v>0.13450000000000001</v>
      </c>
      <c r="M47" s="30">
        <v>0.13750000000000001</v>
      </c>
      <c r="N47" s="31">
        <v>0.13919999999999999</v>
      </c>
      <c r="O47" s="8"/>
    </row>
    <row r="48" spans="1:15" x14ac:dyDescent="0.25">
      <c r="A48" t="s">
        <v>12</v>
      </c>
      <c r="B48" s="11">
        <f>SUM(B36:B47)</f>
        <v>1</v>
      </c>
      <c r="C48" s="11">
        <f t="shared" ref="C48:N48" si="14">SUM(C36:C47)</f>
        <v>1</v>
      </c>
      <c r="D48" s="11">
        <f t="shared" si="14"/>
        <v>0.99999999999999989</v>
      </c>
      <c r="E48" s="11">
        <f t="shared" si="14"/>
        <v>1</v>
      </c>
      <c r="F48" s="11">
        <f t="shared" si="14"/>
        <v>1</v>
      </c>
      <c r="G48" s="11">
        <f t="shared" si="14"/>
        <v>1</v>
      </c>
      <c r="H48" s="11">
        <f t="shared" si="14"/>
        <v>1</v>
      </c>
      <c r="I48" s="11">
        <f t="shared" si="14"/>
        <v>1</v>
      </c>
      <c r="J48" s="11">
        <f t="shared" si="14"/>
        <v>1</v>
      </c>
      <c r="K48" s="11">
        <f t="shared" si="14"/>
        <v>1</v>
      </c>
      <c r="L48" s="11">
        <f t="shared" si="14"/>
        <v>1</v>
      </c>
      <c r="M48" s="11">
        <f t="shared" si="14"/>
        <v>0.99999999999999978</v>
      </c>
      <c r="N48" s="11">
        <f t="shared" si="14"/>
        <v>1</v>
      </c>
    </row>
    <row r="51" spans="1:17" x14ac:dyDescent="0.25">
      <c r="B51" s="38" t="s">
        <v>32</v>
      </c>
      <c r="C51" s="38"/>
      <c r="D51" s="38"/>
      <c r="E51" s="38"/>
      <c r="F51" s="38"/>
      <c r="G51" s="38"/>
      <c r="H51" s="38"/>
      <c r="I51" s="38"/>
      <c r="J51" s="38"/>
      <c r="K51" s="38"/>
      <c r="L51" s="38"/>
      <c r="M51" s="38"/>
    </row>
    <row r="52" spans="1:17" ht="60" x14ac:dyDescent="0.25">
      <c r="B52" s="5">
        <v>44592</v>
      </c>
      <c r="C52" s="5">
        <v>44620</v>
      </c>
      <c r="D52" s="5">
        <v>44651</v>
      </c>
      <c r="E52" s="5">
        <v>44681</v>
      </c>
      <c r="F52" s="5">
        <v>44712</v>
      </c>
      <c r="G52" s="5">
        <v>44742</v>
      </c>
      <c r="H52" s="5">
        <v>44773</v>
      </c>
      <c r="I52" s="5">
        <v>44804</v>
      </c>
      <c r="J52" s="5">
        <v>44834</v>
      </c>
      <c r="K52" s="5">
        <v>44865</v>
      </c>
      <c r="L52" s="5">
        <v>44895</v>
      </c>
      <c r="M52" s="5">
        <v>44926</v>
      </c>
      <c r="N52" s="6" t="s">
        <v>17</v>
      </c>
      <c r="O52" s="9" t="s">
        <v>23</v>
      </c>
      <c r="P52" s="9" t="s">
        <v>20</v>
      </c>
      <c r="Q52" s="9" t="s">
        <v>24</v>
      </c>
    </row>
    <row r="53" spans="1:17" x14ac:dyDescent="0.25">
      <c r="A53" t="s">
        <v>0</v>
      </c>
      <c r="B53" s="1">
        <f t="shared" ref="B53:M53" si="15">B5*B36</f>
        <v>2.0740000000000003E-3</v>
      </c>
      <c r="C53" s="1">
        <f t="shared" si="15"/>
        <v>-4.2405999999999998E-3</v>
      </c>
      <c r="D53" s="1">
        <f t="shared" si="15"/>
        <v>2.8859999999999997E-3</v>
      </c>
      <c r="E53" s="1">
        <f t="shared" si="15"/>
        <v>1.0307000000000001E-3</v>
      </c>
      <c r="F53" s="1">
        <f t="shared" si="15"/>
        <v>4.2319999999999997E-3</v>
      </c>
      <c r="G53" s="1">
        <f t="shared" si="15"/>
        <v>4.9374E-4</v>
      </c>
      <c r="H53" s="1">
        <f t="shared" si="15"/>
        <v>-9.2159999999999996E-4</v>
      </c>
      <c r="I53" s="1">
        <f t="shared" si="15"/>
        <v>4.3379999999999998E-3</v>
      </c>
      <c r="J53" s="1">
        <f t="shared" si="15"/>
        <v>1.89375E-3</v>
      </c>
      <c r="K53" s="1">
        <f t="shared" si="15"/>
        <v>2.1481999999999998E-3</v>
      </c>
      <c r="L53" s="1">
        <f t="shared" si="15"/>
        <v>1.8730000000000002E-5</v>
      </c>
      <c r="M53" s="1">
        <f t="shared" si="15"/>
        <v>4.0071000000000004E-3</v>
      </c>
      <c r="N53" s="1">
        <f t="shared" ref="N53:N64" si="16">FVSCHEDULE(1,B53:M53)-1</f>
        <v>1.8074611195562307E-2</v>
      </c>
      <c r="Q53" s="1">
        <f t="shared" ref="Q53:Q64" si="17">N53+N36*$P$65</f>
        <v>1.8253230102305066E-2</v>
      </c>
    </row>
    <row r="54" spans="1:17" x14ac:dyDescent="0.25">
      <c r="A54" t="s">
        <v>1</v>
      </c>
      <c r="B54" s="1">
        <f t="shared" ref="B54:M54" si="18">B6*B37</f>
        <v>-2.3000000000000001E-4</v>
      </c>
      <c r="C54" s="1">
        <f t="shared" si="18"/>
        <v>5.7240000000000004E-4</v>
      </c>
      <c r="D54" s="1">
        <f t="shared" si="18"/>
        <v>1.0463599999999999E-3</v>
      </c>
      <c r="E54" s="1">
        <f t="shared" si="18"/>
        <v>-2.052E-5</v>
      </c>
      <c r="F54" s="1">
        <f t="shared" si="18"/>
        <v>6.2244999999999998E-4</v>
      </c>
      <c r="G54" s="1">
        <f t="shared" si="18"/>
        <v>8.0003000000000008E-4</v>
      </c>
      <c r="H54" s="1">
        <f t="shared" si="18"/>
        <v>4.5628000000000004E-4</v>
      </c>
      <c r="I54" s="1">
        <f t="shared" si="18"/>
        <v>1.1566200000000001E-3</v>
      </c>
      <c r="J54" s="1">
        <f t="shared" si="18"/>
        <v>6.3867000000000004E-4</v>
      </c>
      <c r="K54" s="1">
        <f t="shared" si="18"/>
        <v>1.0211599999999999E-3</v>
      </c>
      <c r="L54" s="1">
        <f t="shared" si="18"/>
        <v>7.4591999999999996E-4</v>
      </c>
      <c r="M54" s="1">
        <f t="shared" si="18"/>
        <v>9.6719999999999987E-4</v>
      </c>
      <c r="N54" s="1">
        <f t="shared" si="16"/>
        <v>7.803364991554318E-3</v>
      </c>
      <c r="Q54" s="1">
        <f t="shared" si="17"/>
        <v>7.9033185363552166E-3</v>
      </c>
    </row>
    <row r="55" spans="1:17" x14ac:dyDescent="0.25">
      <c r="A55" t="s">
        <v>2</v>
      </c>
      <c r="B55" s="1">
        <f t="shared" ref="B55:M55" si="19">B7*B38</f>
        <v>-1.16025E-3</v>
      </c>
      <c r="C55" s="1">
        <f t="shared" si="19"/>
        <v>1.1000000000000001E-5</v>
      </c>
      <c r="D55" s="1">
        <f t="shared" si="19"/>
        <v>-3.0420000000000002E-4</v>
      </c>
      <c r="E55" s="1">
        <f t="shared" si="19"/>
        <v>-6.3161999999999995E-4</v>
      </c>
      <c r="F55" s="1">
        <f t="shared" si="19"/>
        <v>2.398E-4</v>
      </c>
      <c r="G55" s="1">
        <f t="shared" si="19"/>
        <v>3.2999999999999996E-5</v>
      </c>
      <c r="H55" s="1">
        <f t="shared" si="19"/>
        <v>-1.2045000000000001E-4</v>
      </c>
      <c r="I55" s="1">
        <f t="shared" si="19"/>
        <v>5.5250000000000004E-4</v>
      </c>
      <c r="J55" s="1">
        <f t="shared" si="19"/>
        <v>4.1218E-4</v>
      </c>
      <c r="K55" s="1">
        <f t="shared" si="19"/>
        <v>5.3279999999999994E-4</v>
      </c>
      <c r="L55" s="1">
        <f t="shared" si="19"/>
        <v>-4.46E-5</v>
      </c>
      <c r="M55" s="1">
        <f t="shared" si="19"/>
        <v>2.7875000000000003E-4</v>
      </c>
      <c r="N55" s="1">
        <f t="shared" si="16"/>
        <v>-2.0244477812436656E-4</v>
      </c>
      <c r="Q55" s="1">
        <f t="shared" si="17"/>
        <v>-9.6340245951105703E-5</v>
      </c>
    </row>
    <row r="56" spans="1:17" x14ac:dyDescent="0.25">
      <c r="A56" t="s">
        <v>3</v>
      </c>
      <c r="B56" s="1">
        <f t="shared" ref="B56:M56" si="20">B8*B39</f>
        <v>2.8500000000000004E-4</v>
      </c>
      <c r="C56" s="1">
        <f t="shared" si="20"/>
        <v>1.4725E-4</v>
      </c>
      <c r="D56" s="1">
        <f t="shared" si="20"/>
        <v>1.1375E-4</v>
      </c>
      <c r="E56" s="1">
        <f t="shared" si="20"/>
        <v>3.7600000000000003E-4</v>
      </c>
      <c r="F56" s="1">
        <f t="shared" si="20"/>
        <v>6.2399999999999999E-5</v>
      </c>
      <c r="G56" s="1">
        <f t="shared" si="20"/>
        <v>-1.0185E-4</v>
      </c>
      <c r="H56" s="1">
        <f t="shared" si="20"/>
        <v>4.8000000000000001E-4</v>
      </c>
      <c r="I56" s="1">
        <f t="shared" si="20"/>
        <v>3.1849999999999999E-4</v>
      </c>
      <c r="J56" s="1">
        <f t="shared" si="20"/>
        <v>2.8614999999999999E-4</v>
      </c>
      <c r="K56" s="1">
        <f t="shared" si="20"/>
        <v>3.325E-4</v>
      </c>
      <c r="L56" s="1">
        <f t="shared" si="20"/>
        <v>1.2219999999999999E-4</v>
      </c>
      <c r="M56" s="1">
        <f t="shared" si="20"/>
        <v>2.8457999999999999E-4</v>
      </c>
      <c r="N56" s="1">
        <f t="shared" si="16"/>
        <v>2.7096988737878025E-3</v>
      </c>
      <c r="Q56" s="1">
        <f t="shared" si="17"/>
        <v>2.7555429515474452E-3</v>
      </c>
    </row>
    <row r="57" spans="1:17" x14ac:dyDescent="0.25">
      <c r="A57" t="s">
        <v>4</v>
      </c>
      <c r="B57" s="1">
        <f t="shared" ref="B57:M57" si="21">B9*B40</f>
        <v>-1.6000000000000001E-4</v>
      </c>
      <c r="C57" s="1">
        <f t="shared" si="21"/>
        <v>-9.4499999999999998E-4</v>
      </c>
      <c r="D57" s="1">
        <f t="shared" si="21"/>
        <v>1.025E-5</v>
      </c>
      <c r="E57" s="1">
        <f t="shared" si="21"/>
        <v>-1.4999999999999999E-4</v>
      </c>
      <c r="F57" s="1">
        <f t="shared" si="21"/>
        <v>1.8700000000000004E-5</v>
      </c>
      <c r="G57" s="1">
        <f t="shared" si="21"/>
        <v>-1.674E-4</v>
      </c>
      <c r="H57" s="1">
        <f t="shared" si="21"/>
        <v>-5.8499999999999992E-5</v>
      </c>
      <c r="I57" s="1">
        <f t="shared" si="21"/>
        <v>7.2899999999999997E-5</v>
      </c>
      <c r="J57" s="1">
        <f t="shared" si="21"/>
        <v>-1.65E-4</v>
      </c>
      <c r="K57" s="1">
        <f t="shared" si="21"/>
        <v>-7.7550000000000001E-5</v>
      </c>
      <c r="L57" s="1">
        <f t="shared" si="21"/>
        <v>-2.22E-4</v>
      </c>
      <c r="M57" s="1">
        <f t="shared" si="21"/>
        <v>1.6310000000000001E-5</v>
      </c>
      <c r="N57" s="1">
        <f t="shared" si="16"/>
        <v>-1.826151407652965E-3</v>
      </c>
      <c r="Q57" s="1">
        <f t="shared" si="17"/>
        <v>-1.8099089566228192E-3</v>
      </c>
    </row>
    <row r="58" spans="1:17" x14ac:dyDescent="0.25">
      <c r="A58" t="s">
        <v>5</v>
      </c>
      <c r="B58" s="1">
        <f t="shared" ref="B58:M58" si="22">B10*B41</f>
        <v>-4.3050000000000006E-4</v>
      </c>
      <c r="C58" s="1">
        <f t="shared" si="22"/>
        <v>-2.8079999999999994E-4</v>
      </c>
      <c r="D58" s="1">
        <f t="shared" si="22"/>
        <v>1.0200000000000001E-4</v>
      </c>
      <c r="E58" s="1">
        <f t="shared" si="22"/>
        <v>-2.3724999999999997E-4</v>
      </c>
      <c r="F58" s="1">
        <f t="shared" si="22"/>
        <v>-8.5199999999999984E-5</v>
      </c>
      <c r="G58" s="1">
        <f t="shared" si="22"/>
        <v>-3.6630000000000001E-4</v>
      </c>
      <c r="H58" s="1">
        <f t="shared" si="22"/>
        <v>-1.2420000000000001E-4</v>
      </c>
      <c r="I58" s="1">
        <f t="shared" si="22"/>
        <v>7.9809999999999997E-5</v>
      </c>
      <c r="J58" s="1">
        <f t="shared" si="22"/>
        <v>-3.0450000000000003E-4</v>
      </c>
      <c r="K58" s="1">
        <f t="shared" si="22"/>
        <v>-5.6000000000000006E-5</v>
      </c>
      <c r="L58" s="1">
        <f t="shared" si="22"/>
        <v>-2.2780000000000001E-4</v>
      </c>
      <c r="M58" s="1">
        <f t="shared" si="22"/>
        <v>8.475E-5</v>
      </c>
      <c r="N58" s="1">
        <f t="shared" si="16"/>
        <v>-1.8446111941324839E-3</v>
      </c>
      <c r="Q58" s="1">
        <f t="shared" si="17"/>
        <v>-1.8111652002952604E-3</v>
      </c>
    </row>
    <row r="59" spans="1:17" x14ac:dyDescent="0.25">
      <c r="A59" t="s">
        <v>6</v>
      </c>
      <c r="B59" s="1">
        <f t="shared" ref="B59:M59" si="23">B11*B42</f>
        <v>-7.5299999999999998E-4</v>
      </c>
      <c r="C59" s="1">
        <f t="shared" si="23"/>
        <v>-4.9499999999999997E-5</v>
      </c>
      <c r="D59" s="1">
        <f t="shared" si="23"/>
        <v>2.0000000000000002E-5</v>
      </c>
      <c r="E59" s="1">
        <f t="shared" si="23"/>
        <v>-1.6000000000000001E-4</v>
      </c>
      <c r="F59" s="1">
        <f t="shared" si="23"/>
        <v>0</v>
      </c>
      <c r="G59" s="1">
        <f t="shared" si="23"/>
        <v>-5.3550000000000007E-5</v>
      </c>
      <c r="H59" s="1">
        <f t="shared" si="23"/>
        <v>-6.745E-5</v>
      </c>
      <c r="I59" s="1">
        <f t="shared" si="23"/>
        <v>2.9249999999999996E-5</v>
      </c>
      <c r="J59" s="1">
        <f t="shared" si="23"/>
        <v>-3.6299999999999995E-5</v>
      </c>
      <c r="K59" s="1">
        <f t="shared" si="23"/>
        <v>2.8750000000000001E-5</v>
      </c>
      <c r="L59" s="1">
        <f t="shared" si="23"/>
        <v>-5.6249999999999998E-5</v>
      </c>
      <c r="M59" s="1">
        <f t="shared" si="23"/>
        <v>2.5299999999999998E-5</v>
      </c>
      <c r="N59" s="1">
        <f t="shared" si="16"/>
        <v>-1.0724794665442072E-3</v>
      </c>
      <c r="Q59" s="1">
        <f t="shared" si="17"/>
        <v>-1.0629646579525833E-3</v>
      </c>
    </row>
    <row r="60" spans="1:17" x14ac:dyDescent="0.25">
      <c r="A60" t="s">
        <v>7</v>
      </c>
      <c r="B60" s="1">
        <f t="shared" ref="B60:M60" si="24">B12*B43</f>
        <v>5.0000000000000008E-7</v>
      </c>
      <c r="C60" s="1">
        <f t="shared" si="24"/>
        <v>2.3999999999999999E-6</v>
      </c>
      <c r="D60" s="1">
        <f t="shared" si="24"/>
        <v>-9.9000000000000001E-6</v>
      </c>
      <c r="E60" s="1">
        <f t="shared" si="24"/>
        <v>5.2E-7</v>
      </c>
      <c r="F60" s="1">
        <f t="shared" si="24"/>
        <v>-1.2599999999999998E-6</v>
      </c>
      <c r="G60" s="1">
        <f t="shared" si="24"/>
        <v>0</v>
      </c>
      <c r="H60" s="1">
        <f t="shared" si="24"/>
        <v>8.9999999999999996E-7</v>
      </c>
      <c r="I60" s="1">
        <f t="shared" si="24"/>
        <v>6.7199999999999992E-6</v>
      </c>
      <c r="J60" s="1">
        <f t="shared" si="24"/>
        <v>-5.5000000000000007E-6</v>
      </c>
      <c r="K60" s="1">
        <f t="shared" si="24"/>
        <v>-2.9999999999999997E-6</v>
      </c>
      <c r="L60" s="1">
        <f t="shared" si="24"/>
        <v>-4.4100000000000001E-6</v>
      </c>
      <c r="M60" s="1">
        <f t="shared" si="24"/>
        <v>0</v>
      </c>
      <c r="N60" s="1">
        <f t="shared" si="16"/>
        <v>-1.3030020380888629E-5</v>
      </c>
      <c r="Q60" s="1">
        <f t="shared" si="17"/>
        <v>-8.4167798516164184E-6</v>
      </c>
    </row>
    <row r="61" spans="1:17" x14ac:dyDescent="0.25">
      <c r="A61" t="s">
        <v>8</v>
      </c>
      <c r="B61" s="1">
        <f t="shared" ref="B61:M61" si="25">B13*B44</f>
        <v>8.3779999999999987E-4</v>
      </c>
      <c r="C61" s="1">
        <f t="shared" si="25"/>
        <v>1.36875E-3</v>
      </c>
      <c r="D61" s="1">
        <f t="shared" si="25"/>
        <v>1.5659999999999997E-3</v>
      </c>
      <c r="E61" s="1">
        <f t="shared" si="25"/>
        <v>1.4662999999999998E-3</v>
      </c>
      <c r="F61" s="1">
        <f t="shared" si="25"/>
        <v>1.0350000000000001E-3</v>
      </c>
      <c r="G61" s="1">
        <f t="shared" si="25"/>
        <v>1.1256E-3</v>
      </c>
      <c r="H61" s="1">
        <f t="shared" si="25"/>
        <v>1.2848E-3</v>
      </c>
      <c r="I61" s="1">
        <f t="shared" si="25"/>
        <v>1.235E-3</v>
      </c>
      <c r="J61" s="1">
        <f t="shared" si="25"/>
        <v>1.6684E-3</v>
      </c>
      <c r="K61" s="1">
        <f t="shared" si="25"/>
        <v>1.9104E-3</v>
      </c>
      <c r="L61" s="1">
        <f t="shared" si="25"/>
        <v>1.8382000000000001E-3</v>
      </c>
      <c r="M61" s="1">
        <f t="shared" si="25"/>
        <v>1.39466E-3</v>
      </c>
      <c r="N61" s="1">
        <f t="shared" si="16"/>
        <v>1.6859237364351687E-2</v>
      </c>
      <c r="Q61" s="1">
        <f t="shared" si="17"/>
        <v>1.6909502464285214E-2</v>
      </c>
    </row>
    <row r="62" spans="1:17" x14ac:dyDescent="0.25">
      <c r="A62" t="s">
        <v>9</v>
      </c>
      <c r="B62" s="1">
        <f t="shared" ref="B62:M62" si="26">B14*B45</f>
        <v>-1.1562E-3</v>
      </c>
      <c r="C62" s="1">
        <f t="shared" si="26"/>
        <v>-1.0812E-3</v>
      </c>
      <c r="D62" s="1">
        <f t="shared" si="26"/>
        <v>2.1139999999999999E-4</v>
      </c>
      <c r="E62" s="1">
        <f t="shared" si="26"/>
        <v>-7.7115000000000007E-4</v>
      </c>
      <c r="F62" s="1">
        <f t="shared" si="26"/>
        <v>-4.8979999999999998E-4</v>
      </c>
      <c r="G62" s="1">
        <f t="shared" si="26"/>
        <v>-1.19625E-3</v>
      </c>
      <c r="H62" s="1">
        <f t="shared" si="26"/>
        <v>-7.2535000000000004E-4</v>
      </c>
      <c r="I62" s="1">
        <f t="shared" si="26"/>
        <v>2.2413000000000001E-4</v>
      </c>
      <c r="J62" s="1">
        <f t="shared" si="26"/>
        <v>-3.9874999999999996E-4</v>
      </c>
      <c r="K62" s="1">
        <f t="shared" si="26"/>
        <v>-1.32076E-3</v>
      </c>
      <c r="L62" s="1">
        <f t="shared" si="26"/>
        <v>-1.6796000000000001E-3</v>
      </c>
      <c r="M62" s="1">
        <f t="shared" si="26"/>
        <v>-1.4705999999999999E-3</v>
      </c>
      <c r="N62" s="1">
        <f t="shared" si="16"/>
        <v>-9.8118219102201198E-3</v>
      </c>
      <c r="Q62" s="1">
        <f t="shared" si="17"/>
        <v>-9.7410855554379457E-3</v>
      </c>
    </row>
    <row r="63" spans="1:17" x14ac:dyDescent="0.25">
      <c r="A63" t="s">
        <v>10</v>
      </c>
      <c r="B63" s="1">
        <f t="shared" ref="B63:M63" si="27">B15*B46</f>
        <v>-1.17E-3</v>
      </c>
      <c r="C63" s="1">
        <f t="shared" si="27"/>
        <v>-5.5000000000000003E-4</v>
      </c>
      <c r="D63" s="1">
        <f t="shared" si="27"/>
        <v>1.2600000000000001E-3</v>
      </c>
      <c r="E63" s="1">
        <f t="shared" si="27"/>
        <v>9.8549999999999983E-4</v>
      </c>
      <c r="F63" s="1">
        <f t="shared" si="27"/>
        <v>2.9851999999999999E-3</v>
      </c>
      <c r="G63" s="1">
        <f t="shared" si="27"/>
        <v>5.0600000000000005E-4</v>
      </c>
      <c r="H63" s="1">
        <f t="shared" si="27"/>
        <v>1.1004999999999999E-4</v>
      </c>
      <c r="I63" s="1">
        <f t="shared" si="27"/>
        <v>1.7237999999999999E-3</v>
      </c>
      <c r="J63" s="1">
        <f t="shared" si="27"/>
        <v>1.3860000000000001E-3</v>
      </c>
      <c r="K63" s="1">
        <f t="shared" si="27"/>
        <v>4.416E-4</v>
      </c>
      <c r="L63" s="1">
        <f t="shared" si="27"/>
        <v>9.6888000000000009E-4</v>
      </c>
      <c r="M63" s="1">
        <f t="shared" si="27"/>
        <v>6.8672000000000004E-4</v>
      </c>
      <c r="N63" s="1">
        <f t="shared" si="16"/>
        <v>9.3674106366290477E-3</v>
      </c>
      <c r="Q63" s="1">
        <f t="shared" si="17"/>
        <v>9.5793794280313368E-3</v>
      </c>
    </row>
    <row r="64" spans="1:17" x14ac:dyDescent="0.25">
      <c r="A64" t="s">
        <v>11</v>
      </c>
      <c r="B64" s="1">
        <f t="shared" ref="B64:M64" si="28">B16*B47</f>
        <v>1.32E-3</v>
      </c>
      <c r="C64" s="1">
        <f t="shared" si="28"/>
        <v>8.1242999999999994E-4</v>
      </c>
      <c r="D64" s="1">
        <f t="shared" si="28"/>
        <v>2.1650299999999996E-3</v>
      </c>
      <c r="E64" s="1">
        <f t="shared" si="28"/>
        <v>8.0271999999999993E-4</v>
      </c>
      <c r="F64" s="1">
        <f t="shared" si="28"/>
        <v>1.807E-4</v>
      </c>
      <c r="G64" s="1">
        <f t="shared" si="28"/>
        <v>-6.4718999999999996E-4</v>
      </c>
      <c r="H64" s="1">
        <f t="shared" si="28"/>
        <v>1.25307E-3</v>
      </c>
      <c r="I64" s="1">
        <f t="shared" si="28"/>
        <v>2.2260000000000005E-3</v>
      </c>
      <c r="J64" s="1">
        <f t="shared" si="28"/>
        <v>2.6067799999999999E-3</v>
      </c>
      <c r="K64" s="1">
        <f t="shared" si="28"/>
        <v>2.1204000000000001E-3</v>
      </c>
      <c r="L64" s="1">
        <f t="shared" si="28"/>
        <v>3.5642500000000001E-3</v>
      </c>
      <c r="M64" s="1">
        <f t="shared" si="28"/>
        <v>2.6675000000000002E-3</v>
      </c>
      <c r="N64" s="1">
        <f t="shared" si="16"/>
        <v>1.9231404533245788E-2</v>
      </c>
      <c r="Q64" s="1">
        <f t="shared" si="17"/>
        <v>1.9365188508594682E-2</v>
      </c>
    </row>
    <row r="65" spans="1:22" x14ac:dyDescent="0.25">
      <c r="A65" t="s">
        <v>18</v>
      </c>
      <c r="B65" s="2">
        <f>SUM(B53:B64)</f>
        <v>-5.4264999999999977E-4</v>
      </c>
      <c r="C65" s="2">
        <f t="shared" ref="C65:M65" si="29">SUM(C53:C64)</f>
        <v>-4.2328700000000006E-3</v>
      </c>
      <c r="D65" s="2">
        <f t="shared" si="29"/>
        <v>9.0666899999999988E-3</v>
      </c>
      <c r="E65" s="2">
        <f t="shared" si="29"/>
        <v>2.6911999999999995E-3</v>
      </c>
      <c r="F65" s="2">
        <f t="shared" si="29"/>
        <v>8.7999900000000006E-3</v>
      </c>
      <c r="G65" s="2">
        <f t="shared" si="29"/>
        <v>4.2583000000000052E-4</v>
      </c>
      <c r="H65" s="2">
        <f t="shared" si="29"/>
        <v>1.56755E-3</v>
      </c>
      <c r="I65" s="2">
        <f t="shared" si="29"/>
        <v>1.196323E-2</v>
      </c>
      <c r="J65" s="2">
        <f t="shared" si="29"/>
        <v>7.9818800000000002E-3</v>
      </c>
      <c r="K65" s="2">
        <f t="shared" si="29"/>
        <v>7.0784999999999997E-3</v>
      </c>
      <c r="L65" s="2">
        <f t="shared" si="29"/>
        <v>5.0235200000000001E-3</v>
      </c>
      <c r="M65" s="2">
        <f t="shared" si="29"/>
        <v>8.9422700000000004E-3</v>
      </c>
      <c r="N65" s="7">
        <f>FVSCHEDULE(1,B65:M65)-1</f>
        <v>6.023628059500763E-2</v>
      </c>
      <c r="O65" s="11">
        <f>SUM(N53:N64)</f>
        <v>5.9275188818075919E-2</v>
      </c>
      <c r="P65" s="11">
        <f>N65-O65</f>
        <v>9.6109177693171066E-4</v>
      </c>
      <c r="Q65" s="7">
        <f>SUM(Q53:Q64)</f>
        <v>6.023628059500763E-2</v>
      </c>
    </row>
    <row r="66" spans="1:22" x14ac:dyDescent="0.25">
      <c r="B66" s="16"/>
      <c r="C66" s="16"/>
      <c r="D66" s="16"/>
      <c r="E66" s="16"/>
      <c r="F66" s="16"/>
      <c r="G66" s="16"/>
      <c r="H66" s="16"/>
      <c r="I66" s="16"/>
      <c r="J66" s="16"/>
      <c r="K66" s="16"/>
      <c r="L66" s="16"/>
      <c r="M66" s="16"/>
      <c r="N66" s="17"/>
      <c r="O66" s="14"/>
      <c r="P66" s="14"/>
      <c r="Q66" s="15"/>
      <c r="S66" s="13"/>
      <c r="T66" s="13"/>
      <c r="U66" s="13"/>
      <c r="V66" s="13"/>
    </row>
    <row r="67" spans="1:22" x14ac:dyDescent="0.25">
      <c r="B67" s="19"/>
      <c r="C67" s="19"/>
      <c r="D67" s="19"/>
      <c r="E67" s="19"/>
      <c r="F67" s="19"/>
      <c r="G67" s="19"/>
      <c r="H67" s="19"/>
      <c r="I67" s="19"/>
      <c r="J67" s="19"/>
      <c r="K67" s="19"/>
      <c r="L67" s="19"/>
      <c r="M67" s="19"/>
      <c r="N67" s="18"/>
      <c r="O67" s="14"/>
      <c r="P67" s="14"/>
      <c r="Q67" s="15"/>
      <c r="S67" s="13"/>
      <c r="T67" s="13"/>
      <c r="U67" s="13"/>
      <c r="V67" s="13"/>
    </row>
    <row r="68" spans="1:22" x14ac:dyDescent="0.25">
      <c r="B68" s="38" t="s">
        <v>33</v>
      </c>
      <c r="C68" s="38"/>
      <c r="D68" s="38"/>
      <c r="E68" s="38"/>
      <c r="F68" s="38"/>
      <c r="G68" s="38"/>
      <c r="H68" s="38"/>
      <c r="I68" s="38"/>
      <c r="J68" s="38"/>
      <c r="K68" s="38"/>
      <c r="L68" s="38"/>
      <c r="M68" s="38"/>
      <c r="N68" s="18"/>
      <c r="O68" s="14"/>
      <c r="P68" s="14"/>
      <c r="Q68" s="15"/>
      <c r="S68" s="13"/>
      <c r="T68" s="13"/>
      <c r="U68" s="13"/>
      <c r="V68" s="13"/>
    </row>
    <row r="69" spans="1:22" ht="60" x14ac:dyDescent="0.25">
      <c r="B69" s="5">
        <v>44592</v>
      </c>
      <c r="C69" s="5">
        <v>44620</v>
      </c>
      <c r="D69" s="5">
        <v>44651</v>
      </c>
      <c r="E69" s="5">
        <v>44681</v>
      </c>
      <c r="F69" s="5">
        <v>44712</v>
      </c>
      <c r="G69" s="5">
        <v>44742</v>
      </c>
      <c r="H69" s="5">
        <v>44773</v>
      </c>
      <c r="I69" s="5">
        <v>44804</v>
      </c>
      <c r="J69" s="5">
        <v>44834</v>
      </c>
      <c r="K69" s="5">
        <v>44865</v>
      </c>
      <c r="L69" s="5">
        <v>44895</v>
      </c>
      <c r="M69" s="5">
        <v>44926</v>
      </c>
      <c r="N69" s="6" t="s">
        <v>17</v>
      </c>
      <c r="O69" s="9" t="s">
        <v>23</v>
      </c>
      <c r="P69" s="9" t="s">
        <v>20</v>
      </c>
      <c r="Q69" s="9" t="s">
        <v>22</v>
      </c>
      <c r="S69" s="13"/>
      <c r="T69" s="13"/>
      <c r="U69" s="13"/>
      <c r="V69" s="13"/>
    </row>
    <row r="70" spans="1:22" x14ac:dyDescent="0.25">
      <c r="A70" t="s">
        <v>0</v>
      </c>
      <c r="B70" s="1">
        <f>B20*B36</f>
        <v>1.9323333333333336E-3</v>
      </c>
      <c r="C70" s="1">
        <f t="shared" ref="C70:M70" si="30">C20*C36</f>
        <v>-4.3922666666666669E-3</v>
      </c>
      <c r="D70" s="1">
        <f t="shared" si="30"/>
        <v>2.7318333333333331E-3</v>
      </c>
      <c r="E70" s="1">
        <f t="shared" si="30"/>
        <v>8.745333333333333E-4</v>
      </c>
      <c r="F70" s="1">
        <f t="shared" si="30"/>
        <v>4.0786666666666671E-3</v>
      </c>
      <c r="G70" s="1">
        <f t="shared" si="30"/>
        <v>3.3548999999999997E-4</v>
      </c>
      <c r="H70" s="1">
        <f t="shared" si="30"/>
        <v>-1.0816000000000001E-3</v>
      </c>
      <c r="I70" s="1">
        <f t="shared" si="30"/>
        <v>4.1879999999999999E-3</v>
      </c>
      <c r="J70" s="1">
        <f t="shared" si="30"/>
        <v>1.7374999999999999E-3</v>
      </c>
      <c r="K70" s="1">
        <f t="shared" si="30"/>
        <v>1.992533333333333E-3</v>
      </c>
      <c r="L70" s="1">
        <f t="shared" si="30"/>
        <v>-1.3735333333333332E-4</v>
      </c>
      <c r="M70" s="1">
        <f t="shared" si="30"/>
        <v>3.8566833333333337E-3</v>
      </c>
      <c r="N70" s="1">
        <f t="shared" ref="N70:N81" si="31">FVSCHEDULE(1,B70:M70)-1</f>
        <v>1.6201959003643296E-2</v>
      </c>
      <c r="Q70" s="1">
        <f>N70+N36*$P$82</f>
        <v>1.6300997403558042E-2</v>
      </c>
      <c r="S70" s="13"/>
      <c r="T70" s="13"/>
      <c r="U70" s="13"/>
      <c r="V70" s="13"/>
    </row>
    <row r="71" spans="1:22" x14ac:dyDescent="0.25">
      <c r="A71" t="s">
        <v>1</v>
      </c>
      <c r="B71" s="1">
        <f t="shared" ref="B71:M71" si="32">B21*B37</f>
        <v>-3.1333333333333338E-4</v>
      </c>
      <c r="C71" s="1">
        <f t="shared" si="32"/>
        <v>4.8406666666666665E-4</v>
      </c>
      <c r="D71" s="1">
        <f t="shared" si="32"/>
        <v>9.6002666666666664E-4</v>
      </c>
      <c r="E71" s="1">
        <f t="shared" si="32"/>
        <v>-1.0602E-4</v>
      </c>
      <c r="F71" s="1">
        <f t="shared" si="32"/>
        <v>5.3453333333333328E-4</v>
      </c>
      <c r="G71" s="1">
        <f t="shared" si="32"/>
        <v>7.1344666666666671E-4</v>
      </c>
      <c r="H71" s="1">
        <f t="shared" si="32"/>
        <v>3.6986333333333333E-4</v>
      </c>
      <c r="I71" s="1">
        <f t="shared" si="32"/>
        <v>1.0697866666666666E-3</v>
      </c>
      <c r="J71" s="1">
        <f t="shared" si="32"/>
        <v>5.5142000000000006E-4</v>
      </c>
      <c r="K71" s="1">
        <f t="shared" si="32"/>
        <v>9.3432666666666661E-4</v>
      </c>
      <c r="L71" s="1">
        <f t="shared" si="32"/>
        <v>6.5958666666666662E-4</v>
      </c>
      <c r="M71" s="1">
        <f t="shared" si="32"/>
        <v>8.8053333333333323E-4</v>
      </c>
      <c r="N71" s="1">
        <f t="shared" si="31"/>
        <v>6.7581074831928323E-3</v>
      </c>
      <c r="Q71" s="1">
        <f t="shared" ref="Q71:Q81" si="33">N71+N37*$P$82</f>
        <v>6.813528487180638E-3</v>
      </c>
      <c r="S71" s="13"/>
      <c r="T71" s="13"/>
      <c r="U71" s="13"/>
      <c r="V71" s="13"/>
    </row>
    <row r="72" spans="1:22" x14ac:dyDescent="0.25">
      <c r="A72" t="s">
        <v>2</v>
      </c>
      <c r="B72" s="1">
        <f t="shared" ref="B72:M72" si="34">B22*B38</f>
        <v>-1.2523333333333334E-3</v>
      </c>
      <c r="C72" s="1">
        <f t="shared" si="34"/>
        <v>-8.0666666666666671E-5</v>
      </c>
      <c r="D72" s="1">
        <f t="shared" si="34"/>
        <v>-4.0170000000000001E-4</v>
      </c>
      <c r="E72" s="1">
        <f t="shared" si="34"/>
        <v>-7.2236999999999996E-4</v>
      </c>
      <c r="F72" s="1">
        <f t="shared" si="34"/>
        <v>1.4896666666666666E-4</v>
      </c>
      <c r="G72" s="1">
        <f t="shared" si="34"/>
        <v>-5.8666666666666672E-5</v>
      </c>
      <c r="H72" s="1">
        <f t="shared" si="34"/>
        <v>-2.117E-4</v>
      </c>
      <c r="I72" s="1">
        <f t="shared" si="34"/>
        <v>4.6041666666666665E-4</v>
      </c>
      <c r="J72" s="1">
        <f t="shared" si="34"/>
        <v>3.1934666666666667E-4</v>
      </c>
      <c r="K72" s="1">
        <f t="shared" si="34"/>
        <v>4.4029999999999991E-4</v>
      </c>
      <c r="L72" s="1">
        <f t="shared" si="34"/>
        <v>-1.3751666666666668E-4</v>
      </c>
      <c r="M72" s="1">
        <f t="shared" si="34"/>
        <v>1.8583333333333331E-4</v>
      </c>
      <c r="N72" s="1">
        <f t="shared" si="31"/>
        <v>-1.3106759207461849E-3</v>
      </c>
      <c r="Q72" s="1">
        <f t="shared" si="33"/>
        <v>-1.2518443934360528E-3</v>
      </c>
      <c r="S72" s="13"/>
      <c r="T72" s="13"/>
      <c r="U72" s="13"/>
      <c r="V72" s="13"/>
    </row>
    <row r="73" spans="1:22" x14ac:dyDescent="0.25">
      <c r="A73" t="s">
        <v>3</v>
      </c>
      <c r="B73" s="1">
        <f t="shared" ref="B73:M73" si="35">B23*B39</f>
        <v>2.4333333333333336E-4</v>
      </c>
      <c r="C73" s="1">
        <f t="shared" si="35"/>
        <v>1.0766666666666665E-4</v>
      </c>
      <c r="D73" s="1">
        <f t="shared" si="35"/>
        <v>7.5833333333333324E-5</v>
      </c>
      <c r="E73" s="1">
        <f t="shared" si="35"/>
        <v>3.3683333333333335E-4</v>
      </c>
      <c r="F73" s="1">
        <f t="shared" si="35"/>
        <v>2.2399999999999996E-5</v>
      </c>
      <c r="G73" s="1">
        <f t="shared" si="35"/>
        <v>-1.4226666666666666E-4</v>
      </c>
      <c r="H73" s="1">
        <f t="shared" si="35"/>
        <v>4.4000000000000002E-4</v>
      </c>
      <c r="I73" s="1">
        <f t="shared" si="35"/>
        <v>2.7766666666666668E-4</v>
      </c>
      <c r="J73" s="1">
        <f t="shared" si="35"/>
        <v>2.4573333333333331E-4</v>
      </c>
      <c r="K73" s="1">
        <f t="shared" si="35"/>
        <v>2.9291666666666669E-4</v>
      </c>
      <c r="L73" s="1">
        <f t="shared" si="35"/>
        <v>8.3033333333333323E-5</v>
      </c>
      <c r="M73" s="1">
        <f t="shared" si="35"/>
        <v>2.4633000000000001E-4</v>
      </c>
      <c r="N73" s="1">
        <f t="shared" si="31"/>
        <v>2.2316188295661288E-3</v>
      </c>
      <c r="Q73" s="1">
        <f t="shared" si="33"/>
        <v>2.2570378862028432E-3</v>
      </c>
      <c r="S73" s="13"/>
      <c r="T73" s="13"/>
      <c r="U73" s="13"/>
      <c r="V73" s="13"/>
    </row>
    <row r="74" spans="1:22" x14ac:dyDescent="0.25">
      <c r="A74" t="s">
        <v>4</v>
      </c>
      <c r="B74" s="1">
        <f t="shared" ref="B74:M74" si="36">B24*B40</f>
        <v>-1.8083333333333336E-4</v>
      </c>
      <c r="C74" s="1">
        <f t="shared" si="36"/>
        <v>-9.7124999999999989E-4</v>
      </c>
      <c r="D74" s="1">
        <f t="shared" si="36"/>
        <v>-6.8333333333333345E-6</v>
      </c>
      <c r="E74" s="1">
        <f t="shared" si="36"/>
        <v>-1.6666666666666666E-4</v>
      </c>
      <c r="F74" s="1">
        <f t="shared" si="36"/>
        <v>4.5333333333333337E-6</v>
      </c>
      <c r="G74" s="1">
        <f t="shared" si="36"/>
        <v>-1.8031666666666667E-4</v>
      </c>
      <c r="H74" s="1">
        <f t="shared" si="36"/>
        <v>-7.0999999999999991E-5</v>
      </c>
      <c r="I74" s="1">
        <f t="shared" si="36"/>
        <v>6.1650000000000008E-5</v>
      </c>
      <c r="J74" s="1">
        <f t="shared" si="36"/>
        <v>-1.7875000000000001E-4</v>
      </c>
      <c r="K74" s="1">
        <f t="shared" si="36"/>
        <v>-9.130000000000001E-5</v>
      </c>
      <c r="L74" s="1">
        <f t="shared" si="36"/>
        <v>-2.3741666666666667E-4</v>
      </c>
      <c r="M74" s="1">
        <f t="shared" si="36"/>
        <v>-3.1066666666666681E-6</v>
      </c>
      <c r="N74" s="1">
        <f t="shared" si="31"/>
        <v>-2.0198186789497363E-3</v>
      </c>
      <c r="Q74" s="1">
        <f t="shared" si="33"/>
        <v>-2.0108127658017179E-3</v>
      </c>
      <c r="S74" s="13"/>
      <c r="T74" s="13"/>
      <c r="U74" s="13"/>
      <c r="V74" s="13"/>
    </row>
    <row r="75" spans="1:22" x14ac:dyDescent="0.25">
      <c r="A75" t="s">
        <v>5</v>
      </c>
      <c r="B75" s="1">
        <f t="shared" ref="B75:M75" si="37">B25*B41</f>
        <v>-4.5966666666666671E-4</v>
      </c>
      <c r="C75" s="1">
        <f t="shared" si="37"/>
        <v>-3.1079999999999997E-4</v>
      </c>
      <c r="D75" s="1">
        <f t="shared" si="37"/>
        <v>7.3666666666666664E-5</v>
      </c>
      <c r="E75" s="1">
        <f t="shared" si="37"/>
        <v>-2.6766666666666665E-4</v>
      </c>
      <c r="F75" s="1">
        <f t="shared" si="37"/>
        <v>-1.1478333333333332E-4</v>
      </c>
      <c r="G75" s="1">
        <f t="shared" si="37"/>
        <v>-3.9713333333333336E-4</v>
      </c>
      <c r="H75" s="1">
        <f t="shared" si="37"/>
        <v>-1.5295E-4</v>
      </c>
      <c r="I75" s="1">
        <f t="shared" si="37"/>
        <v>5.0893333333333329E-5</v>
      </c>
      <c r="J75" s="1">
        <f t="shared" si="37"/>
        <v>-3.3366666666666668E-4</v>
      </c>
      <c r="K75" s="1">
        <f t="shared" si="37"/>
        <v>-8.5166666666666672E-5</v>
      </c>
      <c r="L75" s="1">
        <f t="shared" si="37"/>
        <v>-2.5571666666666666E-4</v>
      </c>
      <c r="M75" s="1">
        <f t="shared" si="37"/>
        <v>5.6499999999999998E-5</v>
      </c>
      <c r="N75" s="1">
        <f t="shared" si="31"/>
        <v>-2.1944632296102551E-3</v>
      </c>
      <c r="Q75" s="1">
        <f t="shared" si="33"/>
        <v>-2.1759185090451049E-3</v>
      </c>
      <c r="S75" s="13"/>
      <c r="T75" s="13"/>
      <c r="U75" s="13"/>
      <c r="V75" s="13"/>
    </row>
    <row r="76" spans="1:22" x14ac:dyDescent="0.25">
      <c r="A76" t="s">
        <v>6</v>
      </c>
      <c r="B76" s="1">
        <f t="shared" ref="B76:M76" si="38">B26*B42</f>
        <v>-7.7799999999999994E-4</v>
      </c>
      <c r="C76" s="1">
        <f t="shared" si="38"/>
        <v>-5.575E-5</v>
      </c>
      <c r="D76" s="1">
        <f t="shared" si="38"/>
        <v>1.3333333333333333E-5</v>
      </c>
      <c r="E76" s="1">
        <f t="shared" si="38"/>
        <v>-1.704166666666667E-4</v>
      </c>
      <c r="F76" s="1">
        <f t="shared" si="38"/>
        <v>-7.7500000000000003E-6</v>
      </c>
      <c r="G76" s="1">
        <f t="shared" si="38"/>
        <v>-6.0633333333333341E-5</v>
      </c>
      <c r="H76" s="1">
        <f t="shared" si="38"/>
        <v>-7.5366666666666664E-5</v>
      </c>
      <c r="I76" s="1">
        <f t="shared" si="38"/>
        <v>1.0499999999999998E-5</v>
      </c>
      <c r="J76" s="1">
        <f t="shared" si="38"/>
        <v>-4.5466666666666663E-5</v>
      </c>
      <c r="K76" s="1">
        <f t="shared" si="38"/>
        <v>1.9166666666666664E-5</v>
      </c>
      <c r="L76" s="1">
        <f t="shared" si="38"/>
        <v>-6.666666666666667E-5</v>
      </c>
      <c r="M76" s="1">
        <f t="shared" si="38"/>
        <v>1.613333333333333E-5</v>
      </c>
      <c r="N76" s="1">
        <f t="shared" si="31"/>
        <v>-1.2005227599753976E-3</v>
      </c>
      <c r="Q76" s="1">
        <f t="shared" si="33"/>
        <v>-1.1952471067111737E-3</v>
      </c>
      <c r="S76" s="13"/>
      <c r="T76" s="13"/>
      <c r="U76" s="13"/>
      <c r="V76" s="13"/>
    </row>
    <row r="77" spans="1:22" x14ac:dyDescent="0.25">
      <c r="A77" t="s">
        <v>7</v>
      </c>
      <c r="B77" s="1">
        <f t="shared" ref="B77:M77" si="39">B27*B43</f>
        <v>-3.6666666666666666E-6</v>
      </c>
      <c r="C77" s="1">
        <f t="shared" si="39"/>
        <v>-1.6000000000000001E-6</v>
      </c>
      <c r="D77" s="1">
        <f t="shared" si="39"/>
        <v>-1.365E-5</v>
      </c>
      <c r="E77" s="1">
        <f t="shared" si="39"/>
        <v>-3.8133333333333334E-6</v>
      </c>
      <c r="F77" s="1">
        <f t="shared" si="39"/>
        <v>-4.7600000000000002E-6</v>
      </c>
      <c r="G77" s="1">
        <f t="shared" si="39"/>
        <v>-3.7500000000000001E-6</v>
      </c>
      <c r="H77" s="1">
        <f t="shared" si="39"/>
        <v>-2.8500000000000002E-6</v>
      </c>
      <c r="I77" s="1">
        <f t="shared" si="39"/>
        <v>2.7199999999999994E-6</v>
      </c>
      <c r="J77" s="1">
        <f t="shared" si="39"/>
        <v>-9.6666666666666667E-6</v>
      </c>
      <c r="K77" s="1">
        <f t="shared" si="39"/>
        <v>-7.1666666666666669E-6</v>
      </c>
      <c r="L77" s="1">
        <f t="shared" si="39"/>
        <v>-8.4933333333333322E-6</v>
      </c>
      <c r="M77" s="1">
        <f t="shared" si="39"/>
        <v>-4.3333333333333331E-6</v>
      </c>
      <c r="N77" s="1">
        <f t="shared" si="31"/>
        <v>-6.1028390108353037E-5</v>
      </c>
      <c r="Q77" s="1">
        <f t="shared" si="33"/>
        <v>-5.8470497616608165E-5</v>
      </c>
      <c r="S77" s="13"/>
      <c r="T77" s="13"/>
      <c r="U77" s="13"/>
      <c r="V77" s="13"/>
    </row>
    <row r="78" spans="1:22" x14ac:dyDescent="0.25">
      <c r="A78" t="s">
        <v>8</v>
      </c>
      <c r="B78" s="1">
        <f t="shared" ref="B78:M78" si="40">B28*B44</f>
        <v>8.0821666666666659E-4</v>
      </c>
      <c r="C78" s="1">
        <f t="shared" si="40"/>
        <v>1.3374999999999999E-3</v>
      </c>
      <c r="D78" s="1">
        <f t="shared" si="40"/>
        <v>1.5297499999999999E-3</v>
      </c>
      <c r="E78" s="1">
        <f t="shared" si="40"/>
        <v>1.4304666666666666E-3</v>
      </c>
      <c r="F78" s="1">
        <f t="shared" si="40"/>
        <v>9.9333333333333348E-4</v>
      </c>
      <c r="G78" s="1">
        <f t="shared" si="40"/>
        <v>1.0906000000000002E-3</v>
      </c>
      <c r="H78" s="1">
        <f t="shared" si="40"/>
        <v>1.2481333333333334E-3</v>
      </c>
      <c r="I78" s="1">
        <f t="shared" si="40"/>
        <v>1.1954166666666667E-3</v>
      </c>
      <c r="J78" s="1">
        <f t="shared" si="40"/>
        <v>1.6279833333333335E-3</v>
      </c>
      <c r="K78" s="1">
        <f t="shared" si="40"/>
        <v>1.8704000000000001E-3</v>
      </c>
      <c r="L78" s="1">
        <f t="shared" si="40"/>
        <v>1.7961166666666669E-3</v>
      </c>
      <c r="M78" s="1">
        <f t="shared" si="40"/>
        <v>1.3522433333333335E-3</v>
      </c>
      <c r="N78" s="1">
        <f t="shared" si="31"/>
        <v>1.640162788959687E-2</v>
      </c>
      <c r="Q78" s="1">
        <f t="shared" si="33"/>
        <v>1.6429498259871507E-2</v>
      </c>
      <c r="S78" s="13"/>
      <c r="T78" s="13"/>
      <c r="U78" s="13"/>
      <c r="V78" s="13"/>
    </row>
    <row r="79" spans="1:22" x14ac:dyDescent="0.25">
      <c r="A79" t="s">
        <v>9</v>
      </c>
      <c r="B79" s="1">
        <f t="shared" ref="B79:M79" si="41">B29*B45</f>
        <v>-1.2245333333333335E-3</v>
      </c>
      <c r="C79" s="1">
        <f t="shared" si="41"/>
        <v>-1.1474499999999999E-3</v>
      </c>
      <c r="D79" s="1">
        <f t="shared" si="41"/>
        <v>1.484833333333333E-4</v>
      </c>
      <c r="E79" s="1">
        <f t="shared" si="41"/>
        <v>-8.3740000000000008E-4</v>
      </c>
      <c r="F79" s="1">
        <f t="shared" si="41"/>
        <v>-5.556333333333333E-4</v>
      </c>
      <c r="G79" s="1">
        <f t="shared" si="41"/>
        <v>-1.2650000000000001E-3</v>
      </c>
      <c r="H79" s="1">
        <f t="shared" si="41"/>
        <v>-7.9326666666666669E-4</v>
      </c>
      <c r="I79" s="1">
        <f t="shared" si="41"/>
        <v>1.6387999999999998E-4</v>
      </c>
      <c r="J79" s="1">
        <f t="shared" si="41"/>
        <v>-4.5916666666666664E-4</v>
      </c>
      <c r="K79" s="1">
        <f t="shared" si="41"/>
        <v>-1.3825933333333333E-3</v>
      </c>
      <c r="L79" s="1">
        <f t="shared" si="41"/>
        <v>-1.7429333333333333E-3</v>
      </c>
      <c r="M79" s="1">
        <f t="shared" si="41"/>
        <v>-1.538683333333333E-3</v>
      </c>
      <c r="N79" s="1">
        <f t="shared" si="31"/>
        <v>-1.0584702482111186E-2</v>
      </c>
      <c r="Q79" s="1">
        <f t="shared" si="33"/>
        <v>-1.0545481463904431E-2</v>
      </c>
      <c r="S79" s="13"/>
      <c r="T79" s="13"/>
      <c r="U79" s="13"/>
      <c r="V79" s="13"/>
    </row>
    <row r="80" spans="1:22" x14ac:dyDescent="0.25">
      <c r="A80" t="s">
        <v>10</v>
      </c>
      <c r="B80" s="1">
        <f t="shared" ref="B80:M80" si="42">B30*B46</f>
        <v>-1.3575E-3</v>
      </c>
      <c r="C80" s="1">
        <f t="shared" si="42"/>
        <v>-7.3333333333333334E-4</v>
      </c>
      <c r="D80" s="1">
        <f t="shared" si="42"/>
        <v>1.0724999999999999E-3</v>
      </c>
      <c r="E80" s="1">
        <f t="shared" si="42"/>
        <v>8.0299999999999989E-4</v>
      </c>
      <c r="F80" s="1">
        <f t="shared" si="42"/>
        <v>2.8022833333333332E-3</v>
      </c>
      <c r="G80" s="1">
        <f t="shared" si="42"/>
        <v>3.2266666666666663E-4</v>
      </c>
      <c r="H80" s="1">
        <f t="shared" si="42"/>
        <v>-7.336666666666667E-5</v>
      </c>
      <c r="I80" s="1">
        <f t="shared" si="42"/>
        <v>1.5396333333333333E-3</v>
      </c>
      <c r="J80" s="1">
        <f t="shared" si="42"/>
        <v>1.2026666666666666E-3</v>
      </c>
      <c r="K80" s="1">
        <f t="shared" si="42"/>
        <v>2.5759999999999997E-4</v>
      </c>
      <c r="L80" s="1">
        <f t="shared" si="42"/>
        <v>7.8538000000000002E-4</v>
      </c>
      <c r="M80" s="1">
        <f t="shared" si="42"/>
        <v>5.0788666666666668E-4</v>
      </c>
      <c r="N80" s="1">
        <f t="shared" si="31"/>
        <v>7.1463920987528962E-3</v>
      </c>
      <c r="Q80" s="1">
        <f t="shared" si="33"/>
        <v>7.263921929805882E-3</v>
      </c>
      <c r="S80" s="13"/>
      <c r="T80" s="13"/>
      <c r="U80" s="13"/>
      <c r="V80" s="13"/>
    </row>
    <row r="81" spans="1:22" x14ac:dyDescent="0.25">
      <c r="A81" t="s">
        <v>11</v>
      </c>
      <c r="B81" s="1">
        <f t="shared" ref="B81:M81" si="43">B31*B47</f>
        <v>1.2100000000000001E-3</v>
      </c>
      <c r="C81" s="1">
        <f t="shared" si="43"/>
        <v>6.9767999999999989E-4</v>
      </c>
      <c r="D81" s="1">
        <f t="shared" si="43"/>
        <v>2.0501133333333333E-3</v>
      </c>
      <c r="E81" s="1">
        <f t="shared" si="43"/>
        <v>6.8738666666666654E-4</v>
      </c>
      <c r="F81" s="1">
        <f t="shared" si="43"/>
        <v>6.4866666666666653E-5</v>
      </c>
      <c r="G81" s="1">
        <f t="shared" si="43"/>
        <v>-7.6194000000000001E-4</v>
      </c>
      <c r="H81" s="1">
        <f t="shared" si="43"/>
        <v>1.13832E-3</v>
      </c>
      <c r="I81" s="1">
        <f t="shared" si="43"/>
        <v>2.1093333333333337E-3</v>
      </c>
      <c r="J81" s="1">
        <f t="shared" si="43"/>
        <v>2.4906133333333336E-3</v>
      </c>
      <c r="K81" s="1">
        <f t="shared" si="43"/>
        <v>2.0041500000000001E-3</v>
      </c>
      <c r="L81" s="1">
        <f t="shared" si="43"/>
        <v>3.4521666666666672E-3</v>
      </c>
      <c r="M81" s="1">
        <f t="shared" si="43"/>
        <v>2.5529166666666673E-3</v>
      </c>
      <c r="N81" s="1">
        <f t="shared" si="31"/>
        <v>1.7831959724564861E-2</v>
      </c>
      <c r="Q81" s="1">
        <f t="shared" si="33"/>
        <v>1.7906138606825463E-2</v>
      </c>
      <c r="S81" s="13"/>
      <c r="T81" s="13"/>
      <c r="U81" s="13"/>
      <c r="V81" s="13"/>
    </row>
    <row r="82" spans="1:22" x14ac:dyDescent="0.25">
      <c r="A82" t="s">
        <v>19</v>
      </c>
      <c r="B82" s="2">
        <f>SUM(B70:B81)</f>
        <v>-1.3759833333333331E-3</v>
      </c>
      <c r="C82" s="2">
        <f t="shared" ref="C82:M82" si="44">SUM(C70:C81)</f>
        <v>-5.0662033333333332E-3</v>
      </c>
      <c r="D82" s="2">
        <f t="shared" si="44"/>
        <v>8.233356666666667E-3</v>
      </c>
      <c r="E82" s="2">
        <f t="shared" si="44"/>
        <v>1.8578666666666664E-3</v>
      </c>
      <c r="F82" s="2">
        <f t="shared" si="44"/>
        <v>7.9666566666666654E-3</v>
      </c>
      <c r="G82" s="2">
        <f t="shared" si="44"/>
        <v>-4.0750333333333341E-4</v>
      </c>
      <c r="H82" s="2">
        <f t="shared" si="44"/>
        <v>7.3421666666666663E-4</v>
      </c>
      <c r="I82" s="2">
        <f t="shared" si="44"/>
        <v>1.1129896666666667E-2</v>
      </c>
      <c r="J82" s="2">
        <f t="shared" si="44"/>
        <v>7.1485466666666667E-3</v>
      </c>
      <c r="K82" s="2">
        <f t="shared" si="44"/>
        <v>6.2451666666666662E-3</v>
      </c>
      <c r="L82" s="2">
        <f t="shared" si="44"/>
        <v>4.1901866666666674E-3</v>
      </c>
      <c r="M82" s="2">
        <f t="shared" si="44"/>
        <v>8.1089366666666669E-3</v>
      </c>
      <c r="N82" s="7">
        <f>FVSCHEDULE(1,B82:M82)-1</f>
        <v>4.9733347836929287E-2</v>
      </c>
      <c r="O82" s="11">
        <f>SUM(N70:N81)</f>
        <v>4.9200453567815772E-2</v>
      </c>
      <c r="P82" s="11">
        <f>N82-O82</f>
        <v>5.3289426911351523E-4</v>
      </c>
      <c r="Q82" s="7">
        <f>SUM(Q70:Q81)</f>
        <v>4.9733347836929287E-2</v>
      </c>
      <c r="S82" s="13"/>
      <c r="T82" s="13"/>
      <c r="U82" s="13"/>
      <c r="V82" s="13"/>
    </row>
    <row r="83" spans="1:22" x14ac:dyDescent="0.25">
      <c r="B83" s="16"/>
      <c r="C83" s="16"/>
      <c r="D83" s="16"/>
      <c r="E83" s="16"/>
      <c r="F83" s="16"/>
      <c r="G83" s="16"/>
      <c r="H83" s="16"/>
      <c r="I83" s="16"/>
      <c r="J83" s="16"/>
      <c r="K83" s="16"/>
      <c r="L83" s="16"/>
      <c r="M83" s="16"/>
      <c r="N83" s="17"/>
      <c r="O83" s="14"/>
      <c r="P83" s="14"/>
      <c r="Q83" s="15"/>
      <c r="S83" s="13"/>
      <c r="T83" s="13"/>
      <c r="U83" s="13"/>
      <c r="V83" s="13"/>
    </row>
    <row r="84" spans="1:22" x14ac:dyDescent="0.25">
      <c r="A84" t="s">
        <v>31</v>
      </c>
      <c r="B84" s="11">
        <f>B65-B82</f>
        <v>8.3333333333333328E-4</v>
      </c>
      <c r="C84" s="11">
        <f t="shared" ref="C84:N84" si="45">C65-C82</f>
        <v>8.3333333333333263E-4</v>
      </c>
      <c r="D84" s="11">
        <f t="shared" si="45"/>
        <v>8.3333333333333176E-4</v>
      </c>
      <c r="E84" s="11">
        <f t="shared" si="45"/>
        <v>8.3333333333333306E-4</v>
      </c>
      <c r="F84" s="11">
        <f t="shared" si="45"/>
        <v>8.3333333333333523E-4</v>
      </c>
      <c r="G84" s="11">
        <f t="shared" si="45"/>
        <v>8.3333333333333393E-4</v>
      </c>
      <c r="H84" s="11">
        <f t="shared" si="45"/>
        <v>8.3333333333333339E-4</v>
      </c>
      <c r="I84" s="11">
        <f t="shared" si="45"/>
        <v>8.333333333333335E-4</v>
      </c>
      <c r="J84" s="11">
        <f t="shared" si="45"/>
        <v>8.333333333333335E-4</v>
      </c>
      <c r="K84" s="11">
        <f t="shared" si="45"/>
        <v>8.333333333333335E-4</v>
      </c>
      <c r="L84" s="11">
        <f t="shared" si="45"/>
        <v>8.3333333333333263E-4</v>
      </c>
      <c r="M84" s="11">
        <f t="shared" si="45"/>
        <v>8.333333333333335E-4</v>
      </c>
      <c r="N84" s="11">
        <f t="shared" si="45"/>
        <v>1.0502932758078343E-2</v>
      </c>
    </row>
    <row r="85" spans="1:22" x14ac:dyDescent="0.25">
      <c r="N85" s="8"/>
    </row>
  </sheetData>
  <mergeCells count="5">
    <mergeCell ref="B34:M34"/>
    <mergeCell ref="B3:M3"/>
    <mergeCell ref="B51:M51"/>
    <mergeCell ref="B18:M18"/>
    <mergeCell ref="B68:M68"/>
  </mergeCells>
  <pageMargins left="0.7" right="0.7" top="0.75" bottom="0.75"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1A168-6828-4210-A43E-8954F334236F}">
  <dimension ref="A1:N90"/>
  <sheetViews>
    <sheetView workbookViewId="0">
      <selection activeCell="D1" sqref="D1"/>
    </sheetView>
  </sheetViews>
  <sheetFormatPr defaultRowHeight="15" x14ac:dyDescent="0.25"/>
  <cols>
    <col min="1" max="1" width="26.85546875" bestFit="1" customWidth="1"/>
    <col min="2" max="6" width="12.7109375" customWidth="1"/>
    <col min="7" max="7" width="13.42578125" customWidth="1"/>
    <col min="8" max="9" width="12.7109375" customWidth="1"/>
    <col min="12" max="12" width="12.85546875" bestFit="1" customWidth="1"/>
  </cols>
  <sheetData>
    <row r="1" spans="1:9" x14ac:dyDescent="0.25">
      <c r="A1" s="21" t="s">
        <v>16</v>
      </c>
      <c r="B1" s="30">
        <v>0.01</v>
      </c>
      <c r="C1" s="21"/>
      <c r="D1" s="32" t="s">
        <v>35</v>
      </c>
      <c r="E1" s="33"/>
      <c r="F1" s="21"/>
      <c r="G1" s="21"/>
      <c r="H1" s="21"/>
      <c r="I1" s="21"/>
    </row>
    <row r="2" spans="1:9" x14ac:dyDescent="0.25">
      <c r="A2" s="21" t="s">
        <v>34</v>
      </c>
      <c r="B2" s="3">
        <f>B1/4</f>
        <v>2.5000000000000001E-3</v>
      </c>
      <c r="C2" s="21"/>
      <c r="D2" s="21"/>
      <c r="E2" s="21"/>
      <c r="F2" s="21"/>
      <c r="G2" s="21"/>
      <c r="H2" s="21"/>
      <c r="I2" s="21"/>
    </row>
    <row r="3" spans="1:9" x14ac:dyDescent="0.25">
      <c r="A3" s="21"/>
      <c r="B3" s="39" t="s">
        <v>25</v>
      </c>
      <c r="C3" s="39"/>
      <c r="D3" s="39"/>
      <c r="E3" s="39"/>
      <c r="F3" s="39"/>
      <c r="G3" s="21"/>
      <c r="H3" s="21"/>
      <c r="I3" s="21"/>
    </row>
    <row r="4" spans="1:9" x14ac:dyDescent="0.25">
      <c r="A4" s="21"/>
      <c r="B4" s="22" t="s">
        <v>26</v>
      </c>
      <c r="C4" s="22" t="s">
        <v>27</v>
      </c>
      <c r="D4" s="22" t="s">
        <v>28</v>
      </c>
      <c r="E4" s="22" t="s">
        <v>29</v>
      </c>
      <c r="F4" s="23" t="s">
        <v>17</v>
      </c>
      <c r="G4" s="21"/>
      <c r="H4" s="21"/>
      <c r="I4" s="21"/>
    </row>
    <row r="5" spans="1:9" x14ac:dyDescent="0.25">
      <c r="A5" s="21" t="s">
        <v>0</v>
      </c>
      <c r="B5" s="30">
        <v>4.0381455439999492E-3</v>
      </c>
      <c r="C5" s="30">
        <v>3.1300928899999914E-2</v>
      </c>
      <c r="D5" s="30">
        <v>2.9478081631999942E-2</v>
      </c>
      <c r="E5" s="30">
        <v>3.4058695529999961E-2</v>
      </c>
      <c r="F5" s="3">
        <f>FVSCHEDULE(1,B5:E5)-1</f>
        <v>0.1022952029229578</v>
      </c>
      <c r="G5" s="21"/>
      <c r="H5" s="21"/>
      <c r="I5" s="21"/>
    </row>
    <row r="6" spans="1:9" x14ac:dyDescent="0.25">
      <c r="A6" s="21" t="s">
        <v>1</v>
      </c>
      <c r="B6" s="30">
        <v>1.3218764558000196E-2</v>
      </c>
      <c r="C6" s="30">
        <v>1.3442700914000127E-2</v>
      </c>
      <c r="D6" s="30">
        <v>2.1743687924000055E-2</v>
      </c>
      <c r="E6" s="30">
        <v>2.6529316208000253E-2</v>
      </c>
      <c r="F6" s="3">
        <f t="shared" ref="F6:F16" si="0">FVSCHEDULE(1,B6:E6)-1</f>
        <v>7.7000099663272925E-2</v>
      </c>
      <c r="G6" s="21"/>
      <c r="H6" s="21"/>
      <c r="I6" s="21"/>
    </row>
    <row r="7" spans="1:9" x14ac:dyDescent="0.25">
      <c r="A7" s="21" t="s">
        <v>2</v>
      </c>
      <c r="B7" s="30">
        <v>-1.2974007269999976E-2</v>
      </c>
      <c r="C7" s="30">
        <v>-3.3138438280000404E-3</v>
      </c>
      <c r="D7" s="30">
        <v>7.6089096500000508E-3</v>
      </c>
      <c r="E7" s="30">
        <v>6.9090751999998368E-3</v>
      </c>
      <c r="F7" s="3">
        <f t="shared" si="0"/>
        <v>-1.9109984775117494E-3</v>
      </c>
      <c r="G7" s="21"/>
      <c r="H7" s="21"/>
      <c r="I7" s="21"/>
    </row>
    <row r="8" spans="1:9" x14ac:dyDescent="0.25">
      <c r="A8" s="21" t="s">
        <v>3</v>
      </c>
      <c r="B8" s="30">
        <v>1.1339714175000237E-2</v>
      </c>
      <c r="C8" s="30">
        <v>7.1908481600002627E-3</v>
      </c>
      <c r="D8" s="30">
        <v>2.2562733500000043E-2</v>
      </c>
      <c r="E8" s="30">
        <v>1.5877832839999773E-2</v>
      </c>
      <c r="F8" s="3">
        <f t="shared" si="0"/>
        <v>5.8133045722799093E-2</v>
      </c>
      <c r="G8" s="21"/>
      <c r="H8" s="21"/>
      <c r="I8" s="21"/>
    </row>
    <row r="9" spans="1:9" x14ac:dyDescent="0.25">
      <c r="A9" s="21" t="s">
        <v>4</v>
      </c>
      <c r="B9" s="30">
        <v>-3.5726104000000092E-2</v>
      </c>
      <c r="C9" s="30">
        <v>-1.7139040899999958E-2</v>
      </c>
      <c r="D9" s="30">
        <v>-8.5358493999998508E-3</v>
      </c>
      <c r="E9" s="30">
        <v>-1.595525052000013E-2</v>
      </c>
      <c r="F9" s="3">
        <f t="shared" si="0"/>
        <v>-7.53351290723272E-2</v>
      </c>
      <c r="G9" s="21"/>
      <c r="H9" s="21"/>
      <c r="I9" s="21"/>
    </row>
    <row r="10" spans="1:9" x14ac:dyDescent="0.25">
      <c r="A10" s="21" t="s">
        <v>5</v>
      </c>
      <c r="B10" s="30">
        <v>-1.7064072180000056E-2</v>
      </c>
      <c r="C10" s="30">
        <v>-1.869644443999996E-2</v>
      </c>
      <c r="D10" s="30">
        <v>-9.996897964000051E-3</v>
      </c>
      <c r="E10" s="30">
        <v>-5.9100928000000996E-3</v>
      </c>
      <c r="F10" s="3">
        <f t="shared" si="0"/>
        <v>-5.0727714005050939E-2</v>
      </c>
      <c r="G10" s="21"/>
      <c r="H10" s="21"/>
      <c r="I10" s="21"/>
    </row>
    <row r="11" spans="1:9" x14ac:dyDescent="0.25">
      <c r="A11" s="21" t="s">
        <v>6</v>
      </c>
      <c r="B11" s="30">
        <v>-2.9113175850000172E-2</v>
      </c>
      <c r="C11" s="30">
        <v>-1.9019360000000041E-2</v>
      </c>
      <c r="D11" s="30">
        <v>-9.0900595409998397E-3</v>
      </c>
      <c r="E11" s="30">
        <v>2.8412412500000706E-4</v>
      </c>
      <c r="F11" s="3">
        <f t="shared" si="0"/>
        <v>-5.5968241084282666E-2</v>
      </c>
      <c r="G11" s="21"/>
      <c r="H11" s="21"/>
      <c r="I11" s="21"/>
    </row>
    <row r="12" spans="1:9" x14ac:dyDescent="0.25">
      <c r="A12" s="21" t="s">
        <v>7</v>
      </c>
      <c r="B12" s="30">
        <v>-1.6012701100001081E-3</v>
      </c>
      <c r="C12" s="30">
        <v>-2.0003000000001769E-4</v>
      </c>
      <c r="D12" s="30">
        <v>4.9851969200020996E-4</v>
      </c>
      <c r="E12" s="30">
        <v>-1.499460000000008E-3</v>
      </c>
      <c r="F12" s="3">
        <f t="shared" si="0"/>
        <v>-2.8008636067424764E-3</v>
      </c>
      <c r="G12" s="21"/>
      <c r="H12" s="21"/>
      <c r="I12" s="21"/>
    </row>
    <row r="13" spans="1:9" x14ac:dyDescent="0.25">
      <c r="A13" s="21" t="s">
        <v>8</v>
      </c>
      <c r="B13" s="30">
        <v>9.9156010399999994E-2</v>
      </c>
      <c r="C13" s="30">
        <v>8.3793427315999924E-2</v>
      </c>
      <c r="D13" s="30">
        <v>9.228419648000008E-2</v>
      </c>
      <c r="E13" s="30">
        <v>0.10717629492800018</v>
      </c>
      <c r="F13" s="3">
        <f t="shared" si="0"/>
        <v>0.44064932783295774</v>
      </c>
      <c r="G13" s="21"/>
      <c r="H13" s="21"/>
      <c r="I13" s="21"/>
    </row>
    <row r="14" spans="1:9" x14ac:dyDescent="0.25">
      <c r="A14" s="21" t="s">
        <v>9</v>
      </c>
      <c r="B14" s="30">
        <v>-2.4785263072000019E-2</v>
      </c>
      <c r="C14" s="30">
        <v>-3.0110182030000043E-2</v>
      </c>
      <c r="D14" s="30">
        <v>-1.1295538254999848E-2</v>
      </c>
      <c r="E14" s="30">
        <v>-5.6795500840000068E-2</v>
      </c>
      <c r="F14" s="3">
        <f t="shared" si="0"/>
        <v>-0.11794632596163956</v>
      </c>
      <c r="G14" s="21"/>
      <c r="H14" s="21"/>
      <c r="I14" s="21"/>
    </row>
    <row r="15" spans="1:9" x14ac:dyDescent="0.25">
      <c r="A15" s="21" t="s">
        <v>10</v>
      </c>
      <c r="B15" s="30">
        <v>-2.1300471999998738E-3</v>
      </c>
      <c r="C15" s="30">
        <v>2.0502970759999961E-2</v>
      </c>
      <c r="D15" s="30">
        <v>1.4656214569999992E-2</v>
      </c>
      <c r="E15" s="30">
        <v>9.6293081600000718E-3</v>
      </c>
      <c r="F15" s="3">
        <f t="shared" si="0"/>
        <v>4.3203625441991189E-2</v>
      </c>
      <c r="G15" s="21"/>
      <c r="H15" s="21"/>
      <c r="I15" s="21"/>
    </row>
    <row r="16" spans="1:9" x14ac:dyDescent="0.25">
      <c r="A16" s="21" t="s">
        <v>11</v>
      </c>
      <c r="B16" s="30">
        <v>3.190955630000003E-2</v>
      </c>
      <c r="C16" s="30">
        <v>2.3741345620000853E-3</v>
      </c>
      <c r="D16" s="30">
        <v>4.4314895702999957E-2</v>
      </c>
      <c r="E16" s="30">
        <v>6.2319594320000116E-2</v>
      </c>
      <c r="F16" s="3">
        <f t="shared" si="0"/>
        <v>0.1475144170689624</v>
      </c>
      <c r="G16" s="21"/>
      <c r="H16" s="21"/>
      <c r="I16" s="21"/>
    </row>
    <row r="17" spans="1:13" x14ac:dyDescent="0.25">
      <c r="A17" s="21"/>
      <c r="B17" s="21"/>
      <c r="C17" s="21"/>
      <c r="D17" s="21"/>
      <c r="E17" s="21"/>
      <c r="F17" s="3"/>
      <c r="G17" s="21"/>
      <c r="H17" s="21"/>
      <c r="I17" s="21"/>
      <c r="M17" s="8"/>
    </row>
    <row r="18" spans="1:13" hidden="1" x14ac:dyDescent="0.25">
      <c r="A18" s="21"/>
      <c r="B18" s="39" t="s">
        <v>14</v>
      </c>
      <c r="C18" s="39"/>
      <c r="D18" s="39"/>
      <c r="E18" s="39"/>
      <c r="F18" s="39"/>
      <c r="G18" s="21"/>
      <c r="H18" s="21"/>
      <c r="I18" s="21"/>
    </row>
    <row r="19" spans="1:13" hidden="1" x14ac:dyDescent="0.25">
      <c r="A19" s="21"/>
      <c r="B19" s="22" t="s">
        <v>26</v>
      </c>
      <c r="C19" s="22" t="s">
        <v>27</v>
      </c>
      <c r="D19" s="22" t="s">
        <v>28</v>
      </c>
      <c r="E19" s="22" t="s">
        <v>29</v>
      </c>
      <c r="F19" s="23" t="s">
        <v>17</v>
      </c>
      <c r="G19" s="21"/>
      <c r="H19" s="21"/>
      <c r="I19" s="21"/>
    </row>
    <row r="20" spans="1:13" hidden="1" x14ac:dyDescent="0.25">
      <c r="A20" s="21" t="s">
        <v>0</v>
      </c>
      <c r="B20" s="3">
        <f>B5-$B$2</f>
        <v>1.5381455439999491E-3</v>
      </c>
      <c r="C20" s="3">
        <f t="shared" ref="C20:E20" si="1">C5-$B$2</f>
        <v>2.8800928899999915E-2</v>
      </c>
      <c r="D20" s="3">
        <f t="shared" si="1"/>
        <v>2.6978081631999943E-2</v>
      </c>
      <c r="E20" s="3">
        <f t="shared" si="1"/>
        <v>3.1558695529999958E-2</v>
      </c>
      <c r="F20" s="3">
        <f>FVSCHEDULE(1,B20:E20)-1</f>
        <v>9.1575957705399835E-2</v>
      </c>
      <c r="G20" s="21"/>
      <c r="H20" s="21"/>
      <c r="I20" s="21"/>
    </row>
    <row r="21" spans="1:13" hidden="1" x14ac:dyDescent="0.25">
      <c r="A21" s="21" t="s">
        <v>1</v>
      </c>
      <c r="B21" s="3">
        <f t="shared" ref="B21:E31" si="2">B6-$B$2</f>
        <v>1.0718764558000195E-2</v>
      </c>
      <c r="C21" s="3">
        <f t="shared" si="2"/>
        <v>1.0942700914000127E-2</v>
      </c>
      <c r="D21" s="3">
        <f t="shared" si="2"/>
        <v>1.9243687924000056E-2</v>
      </c>
      <c r="E21" s="3">
        <f t="shared" si="2"/>
        <v>2.4029316208000254E-2</v>
      </c>
      <c r="F21" s="3">
        <f t="shared" ref="F21:F31" si="3">FVSCHEDULE(1,B21:E21)-1</f>
        <v>6.6466677546422659E-2</v>
      </c>
      <c r="G21" s="21"/>
      <c r="H21" s="21"/>
      <c r="I21" s="21"/>
    </row>
    <row r="22" spans="1:13" hidden="1" x14ac:dyDescent="0.25">
      <c r="A22" s="21" t="s">
        <v>2</v>
      </c>
      <c r="B22" s="3">
        <f t="shared" si="2"/>
        <v>-1.5474007269999977E-2</v>
      </c>
      <c r="C22" s="3">
        <f t="shared" si="2"/>
        <v>-5.8138438280000409E-3</v>
      </c>
      <c r="D22" s="3">
        <f t="shared" si="2"/>
        <v>5.1089096500000503E-3</v>
      </c>
      <c r="E22" s="3">
        <f t="shared" si="2"/>
        <v>4.4090751999998363E-3</v>
      </c>
      <c r="F22" s="3">
        <f t="shared" si="3"/>
        <v>-1.1859615887311437E-2</v>
      </c>
      <c r="G22" s="21"/>
      <c r="H22" s="21"/>
      <c r="I22" s="21"/>
    </row>
    <row r="23" spans="1:13" hidden="1" x14ac:dyDescent="0.25">
      <c r="A23" s="21" t="s">
        <v>3</v>
      </c>
      <c r="B23" s="3">
        <f t="shared" si="2"/>
        <v>8.8397141750002368E-3</v>
      </c>
      <c r="C23" s="3">
        <f t="shared" si="2"/>
        <v>4.6908481600002622E-3</v>
      </c>
      <c r="D23" s="3">
        <f t="shared" si="2"/>
        <v>2.0062733500000044E-2</v>
      </c>
      <c r="E23" s="3">
        <f t="shared" si="2"/>
        <v>1.3377832839999772E-2</v>
      </c>
      <c r="F23" s="3">
        <f t="shared" si="3"/>
        <v>4.7738489309455456E-2</v>
      </c>
      <c r="G23" s="21"/>
      <c r="H23" s="21"/>
      <c r="I23" s="21"/>
    </row>
    <row r="24" spans="1:13" hidden="1" x14ac:dyDescent="0.25">
      <c r="A24" s="21" t="s">
        <v>4</v>
      </c>
      <c r="B24" s="3">
        <f t="shared" si="2"/>
        <v>-3.8226104000000094E-2</v>
      </c>
      <c r="C24" s="3">
        <f t="shared" si="2"/>
        <v>-1.9639040899999956E-2</v>
      </c>
      <c r="D24" s="3">
        <f t="shared" si="2"/>
        <v>-1.1035849399999851E-2</v>
      </c>
      <c r="E24" s="3">
        <f t="shared" si="2"/>
        <v>-1.8455250520000129E-2</v>
      </c>
      <c r="F24" s="3">
        <f t="shared" si="3"/>
        <v>-8.4729116799524995E-2</v>
      </c>
      <c r="G24" s="21"/>
      <c r="H24" s="21"/>
      <c r="I24" s="21"/>
    </row>
    <row r="25" spans="1:13" hidden="1" x14ac:dyDescent="0.25">
      <c r="A25" s="21" t="s">
        <v>5</v>
      </c>
      <c r="B25" s="3">
        <f t="shared" si="2"/>
        <v>-1.9564072180000055E-2</v>
      </c>
      <c r="C25" s="3">
        <f t="shared" si="2"/>
        <v>-2.1196444439999958E-2</v>
      </c>
      <c r="D25" s="3">
        <f t="shared" si="2"/>
        <v>-1.2496897964000052E-2</v>
      </c>
      <c r="E25" s="3">
        <f t="shared" si="2"/>
        <v>-8.4100928000001001E-3</v>
      </c>
      <c r="F25" s="3">
        <f t="shared" si="3"/>
        <v>-6.0308449042575374E-2</v>
      </c>
      <c r="G25" s="21"/>
      <c r="H25" s="21"/>
      <c r="I25" s="21"/>
    </row>
    <row r="26" spans="1:13" hidden="1" x14ac:dyDescent="0.25">
      <c r="A26" s="21" t="s">
        <v>6</v>
      </c>
      <c r="B26" s="3">
        <f t="shared" si="2"/>
        <v>-3.1613175850000175E-2</v>
      </c>
      <c r="C26" s="3">
        <f t="shared" si="2"/>
        <v>-2.1519360000000039E-2</v>
      </c>
      <c r="D26" s="3">
        <f t="shared" si="2"/>
        <v>-1.159005954099984E-2</v>
      </c>
      <c r="E26" s="3">
        <f t="shared" si="2"/>
        <v>-2.215875874999993E-3</v>
      </c>
      <c r="F26" s="3">
        <f t="shared" si="3"/>
        <v>-6.5509688660954524E-2</v>
      </c>
      <c r="G26" s="21"/>
      <c r="H26" s="21"/>
      <c r="I26" s="21"/>
    </row>
    <row r="27" spans="1:13" hidden="1" x14ac:dyDescent="0.25">
      <c r="A27" s="21" t="s">
        <v>7</v>
      </c>
      <c r="B27" s="3">
        <f t="shared" si="2"/>
        <v>-4.1012701100001086E-3</v>
      </c>
      <c r="C27" s="3">
        <f t="shared" si="2"/>
        <v>-2.7000300000000177E-3</v>
      </c>
      <c r="D27" s="3">
        <f t="shared" si="2"/>
        <v>-2.0014803079997901E-3</v>
      </c>
      <c r="E27" s="3">
        <f t="shared" si="2"/>
        <v>-3.9994600000000085E-3</v>
      </c>
      <c r="F27" s="3">
        <f t="shared" si="3"/>
        <v>-1.2742468635661752E-2</v>
      </c>
      <c r="G27" s="21"/>
      <c r="H27" s="21"/>
      <c r="I27" s="21"/>
    </row>
    <row r="28" spans="1:13" hidden="1" x14ac:dyDescent="0.25">
      <c r="A28" s="21" t="s">
        <v>8</v>
      </c>
      <c r="B28" s="3">
        <f t="shared" si="2"/>
        <v>9.6656010399999992E-2</v>
      </c>
      <c r="C28" s="3">
        <f t="shared" si="2"/>
        <v>8.1293427315999922E-2</v>
      </c>
      <c r="D28" s="3">
        <f t="shared" si="2"/>
        <v>8.9784196480000078E-2</v>
      </c>
      <c r="E28" s="3">
        <f t="shared" si="2"/>
        <v>0.10467629492800018</v>
      </c>
      <c r="F28" s="3">
        <f t="shared" si="3"/>
        <v>0.42754407766573355</v>
      </c>
      <c r="G28" s="21"/>
      <c r="H28" s="21"/>
      <c r="I28" s="21"/>
    </row>
    <row r="29" spans="1:13" hidden="1" x14ac:dyDescent="0.25">
      <c r="A29" s="21" t="s">
        <v>9</v>
      </c>
      <c r="B29" s="3">
        <f t="shared" si="2"/>
        <v>-2.7285263072000018E-2</v>
      </c>
      <c r="C29" s="3">
        <f t="shared" si="2"/>
        <v>-3.2610182030000046E-2</v>
      </c>
      <c r="D29" s="3">
        <f t="shared" si="2"/>
        <v>-1.3795538254999849E-2</v>
      </c>
      <c r="E29" s="3">
        <f t="shared" si="2"/>
        <v>-5.929550084000007E-2</v>
      </c>
      <c r="F29" s="3">
        <f t="shared" si="3"/>
        <v>-0.1270141753100571</v>
      </c>
      <c r="G29" s="21"/>
      <c r="H29" s="21"/>
      <c r="I29" s="21"/>
    </row>
    <row r="30" spans="1:13" hidden="1" x14ac:dyDescent="0.25">
      <c r="A30" s="21" t="s">
        <v>10</v>
      </c>
      <c r="B30" s="3">
        <f t="shared" si="2"/>
        <v>-4.6300471999998743E-3</v>
      </c>
      <c r="C30" s="3">
        <f t="shared" si="2"/>
        <v>1.8002970759999962E-2</v>
      </c>
      <c r="D30" s="3">
        <f t="shared" si="2"/>
        <v>1.2156214569999992E-2</v>
      </c>
      <c r="E30" s="3">
        <f t="shared" si="2"/>
        <v>7.1293081600000714E-3</v>
      </c>
      <c r="F30" s="3">
        <f t="shared" si="3"/>
        <v>3.2919205115341743E-2</v>
      </c>
      <c r="G30" s="21"/>
      <c r="H30" s="21"/>
      <c r="I30" s="21"/>
    </row>
    <row r="31" spans="1:13" hidden="1" x14ac:dyDescent="0.25">
      <c r="A31" s="21" t="s">
        <v>11</v>
      </c>
      <c r="B31" s="3">
        <f t="shared" si="2"/>
        <v>2.9409556300000032E-2</v>
      </c>
      <c r="C31" s="3">
        <f t="shared" si="2"/>
        <v>-1.2586543799991473E-4</v>
      </c>
      <c r="D31" s="3">
        <f t="shared" si="2"/>
        <v>4.1814895702999955E-2</v>
      </c>
      <c r="E31" s="3">
        <f t="shared" si="2"/>
        <v>5.9819594320000113E-2</v>
      </c>
      <c r="F31" s="3">
        <f t="shared" si="3"/>
        <v>0.1364649256114574</v>
      </c>
      <c r="G31" s="21"/>
      <c r="H31" s="21"/>
      <c r="I31" s="21"/>
    </row>
    <row r="32" spans="1:13" hidden="1" x14ac:dyDescent="0.25">
      <c r="A32" s="21"/>
      <c r="B32" s="21"/>
      <c r="C32" s="21"/>
      <c r="D32" s="21"/>
      <c r="E32" s="21"/>
      <c r="F32" s="3"/>
      <c r="G32" s="21"/>
      <c r="H32" s="21"/>
      <c r="I32" s="21"/>
    </row>
    <row r="33" spans="1:9" hidden="1" x14ac:dyDescent="0.25">
      <c r="A33" s="21"/>
      <c r="B33" s="21"/>
      <c r="C33" s="21"/>
      <c r="D33" s="21"/>
      <c r="E33" s="21"/>
      <c r="F33" s="3"/>
      <c r="G33" s="21"/>
      <c r="H33" s="21"/>
      <c r="I33" s="21"/>
    </row>
    <row r="34" spans="1:9" x14ac:dyDescent="0.25">
      <c r="A34" s="21"/>
      <c r="B34" s="39" t="s">
        <v>13</v>
      </c>
      <c r="C34" s="39"/>
      <c r="D34" s="39"/>
      <c r="E34" s="39"/>
      <c r="F34" s="39"/>
      <c r="G34" s="21"/>
      <c r="H34" s="21"/>
      <c r="I34" s="21"/>
    </row>
    <row r="35" spans="1:9" x14ac:dyDescent="0.25">
      <c r="A35" s="21"/>
      <c r="B35" s="22" t="s">
        <v>26</v>
      </c>
      <c r="C35" s="22" t="s">
        <v>27</v>
      </c>
      <c r="D35" s="22" t="s">
        <v>28</v>
      </c>
      <c r="E35" s="22" t="s">
        <v>29</v>
      </c>
      <c r="F35" s="23" t="s">
        <v>21</v>
      </c>
      <c r="G35" s="21"/>
      <c r="H35" s="21"/>
      <c r="I35" s="21"/>
    </row>
    <row r="36" spans="1:9" x14ac:dyDescent="0.25">
      <c r="A36" s="21" t="s">
        <v>0</v>
      </c>
      <c r="B36" s="30">
        <v>0.19900000000000001</v>
      </c>
      <c r="C36" s="30">
        <v>0.16900000000000001</v>
      </c>
      <c r="D36" s="30">
        <v>0.1865</v>
      </c>
      <c r="E36" s="30">
        <v>0.18029999999999999</v>
      </c>
      <c r="F36" s="31">
        <v>0.18584999999999999</v>
      </c>
      <c r="G36" s="21"/>
      <c r="H36" s="21"/>
      <c r="I36" s="21"/>
    </row>
    <row r="37" spans="1:9" x14ac:dyDescent="0.25">
      <c r="A37" s="21" t="s">
        <v>1</v>
      </c>
      <c r="B37" s="30">
        <v>0.1032</v>
      </c>
      <c r="C37" s="30">
        <v>0.10199999999999999</v>
      </c>
      <c r="D37" s="30">
        <v>0.1042</v>
      </c>
      <c r="E37" s="30">
        <v>0.10393333333333332</v>
      </c>
      <c r="F37" s="31">
        <v>0.104</v>
      </c>
      <c r="G37" s="21"/>
      <c r="H37" s="21"/>
      <c r="I37" s="21"/>
    </row>
    <row r="38" spans="1:9" x14ac:dyDescent="0.25">
      <c r="A38" s="21" t="s">
        <v>2</v>
      </c>
      <c r="B38" s="30">
        <v>0.1125</v>
      </c>
      <c r="C38" s="30">
        <v>0.10929999999999999</v>
      </c>
      <c r="D38" s="30">
        <v>0.120466666666667</v>
      </c>
      <c r="E38" s="30">
        <v>0.11133333333333334</v>
      </c>
      <c r="F38" s="31">
        <v>0.1104</v>
      </c>
      <c r="G38" s="21"/>
      <c r="H38" s="21"/>
      <c r="I38" s="21"/>
    </row>
    <row r="39" spans="1:9" x14ac:dyDescent="0.25">
      <c r="A39" s="21" t="s">
        <v>3</v>
      </c>
      <c r="B39" s="30">
        <v>3.7666666666666702E-2</v>
      </c>
      <c r="C39" s="30">
        <v>3.7833333333333302E-2</v>
      </c>
      <c r="D39" s="30">
        <v>4.8500000000000008E-2</v>
      </c>
      <c r="E39" s="30">
        <v>4.6800000000000001E-2</v>
      </c>
      <c r="F39" s="31">
        <v>4.7699999999999999E-2</v>
      </c>
      <c r="G39" s="21"/>
      <c r="H39" s="21"/>
      <c r="I39" s="21"/>
    </row>
    <row r="40" spans="1:9" x14ac:dyDescent="0.25">
      <c r="A40" s="21" t="s">
        <v>4</v>
      </c>
      <c r="B40" s="30">
        <v>2.5666666666666667E-2</v>
      </c>
      <c r="C40" s="30">
        <v>1.7500000000000002E-2</v>
      </c>
      <c r="D40" s="30">
        <v>1.4999999999999999E-2</v>
      </c>
      <c r="E40" s="30">
        <v>1.9433333333333334E-2</v>
      </c>
      <c r="F40" s="31">
        <v>1.6899999999999998E-2</v>
      </c>
      <c r="G40" s="21"/>
      <c r="H40" s="21"/>
      <c r="I40" s="21"/>
    </row>
    <row r="41" spans="1:9" x14ac:dyDescent="0.25">
      <c r="A41" s="21" t="s">
        <v>5</v>
      </c>
      <c r="B41" s="30">
        <v>3.5000000000000003E-2</v>
      </c>
      <c r="C41" s="30">
        <v>3.3333333333333298E-2</v>
      </c>
      <c r="D41" s="30">
        <v>4.1599999999999998E-2</v>
      </c>
      <c r="E41" s="30">
        <v>3.4133333333333335E-2</v>
      </c>
      <c r="F41" s="31">
        <v>3.4799999999999998E-2</v>
      </c>
      <c r="G41" s="21"/>
      <c r="H41" s="21"/>
      <c r="I41" s="21"/>
    </row>
    <row r="42" spans="1:9" x14ac:dyDescent="0.25">
      <c r="A42" s="21" t="s">
        <v>6</v>
      </c>
      <c r="B42" s="30">
        <v>1.5166666666666667E-2</v>
      </c>
      <c r="C42" s="30">
        <v>2.01E-2</v>
      </c>
      <c r="D42" s="30">
        <v>1.4333333333333332E-2</v>
      </c>
      <c r="E42" s="30">
        <v>6.6666666666667001E-3</v>
      </c>
      <c r="F42" s="31">
        <v>9.9000000000000008E-3</v>
      </c>
      <c r="G42" s="21"/>
      <c r="H42" s="21"/>
      <c r="I42" s="21"/>
    </row>
    <row r="43" spans="1:9" x14ac:dyDescent="0.25">
      <c r="A43" s="21" t="s">
        <v>7</v>
      </c>
      <c r="B43" s="30">
        <v>4.7666666666666664E-3</v>
      </c>
      <c r="C43" s="30">
        <v>4.6333333333333331E-3</v>
      </c>
      <c r="D43" s="30">
        <v>4.7666666666666664E-3</v>
      </c>
      <c r="E43" s="30">
        <v>5.0333333333333332E-3</v>
      </c>
      <c r="F43" s="31">
        <v>4.7999999999999996E-3</v>
      </c>
      <c r="G43" s="21"/>
      <c r="H43" s="21"/>
      <c r="I43" s="21"/>
    </row>
    <row r="44" spans="1:9" x14ac:dyDescent="0.25">
      <c r="A44" s="21" t="s">
        <v>8</v>
      </c>
      <c r="B44" s="30">
        <v>3.8833333333333331E-2</v>
      </c>
      <c r="C44" s="30">
        <v>5.5E-2</v>
      </c>
      <c r="D44" s="30">
        <v>4.6666666666666669E-2</v>
      </c>
      <c r="E44" s="30">
        <v>4.9599999999999998E-2</v>
      </c>
      <c r="F44" s="31">
        <v>5.2299999999999999E-2</v>
      </c>
      <c r="G44" s="21"/>
      <c r="H44" s="21"/>
      <c r="I44" s="21"/>
    </row>
    <row r="45" spans="1:9" x14ac:dyDescent="0.25">
      <c r="A45" s="21" t="s">
        <v>9</v>
      </c>
      <c r="B45" s="30">
        <v>8.8999999999999996E-2</v>
      </c>
      <c r="C45" s="30">
        <v>8.8400000000000006E-2</v>
      </c>
      <c r="D45" s="30">
        <v>6.5433333333333302E-2</v>
      </c>
      <c r="E45" s="30">
        <v>9.2100000000000001E-2</v>
      </c>
      <c r="F45" s="31">
        <v>7.3599999999999999E-2</v>
      </c>
      <c r="G45" s="21"/>
      <c r="H45" s="21"/>
      <c r="I45" s="21"/>
    </row>
    <row r="46" spans="1:9" x14ac:dyDescent="0.25">
      <c r="A46" s="21" t="s">
        <v>10</v>
      </c>
      <c r="B46" s="30">
        <v>0.20333333333333301</v>
      </c>
      <c r="C46" s="30">
        <v>0.2145</v>
      </c>
      <c r="D46" s="30">
        <v>0.22036666666666668</v>
      </c>
      <c r="E46" s="30">
        <v>0.2135</v>
      </c>
      <c r="F46" s="31">
        <v>0.22055</v>
      </c>
      <c r="G46" s="21"/>
      <c r="H46" s="21"/>
      <c r="I46" s="21"/>
    </row>
    <row r="47" spans="1:9" x14ac:dyDescent="0.25">
      <c r="A47" s="21" t="s">
        <v>11</v>
      </c>
      <c r="B47" s="30">
        <v>0.13586666666666666</v>
      </c>
      <c r="C47" s="30">
        <v>0.14836666666666701</v>
      </c>
      <c r="D47" s="30">
        <v>0.13213333333333299</v>
      </c>
      <c r="E47" s="30">
        <v>0.13716666666666669</v>
      </c>
      <c r="F47" s="31">
        <v>0.13919999999999999</v>
      </c>
      <c r="G47" s="21"/>
      <c r="H47" s="21"/>
      <c r="I47" s="21"/>
    </row>
    <row r="48" spans="1:9" x14ac:dyDescent="0.25">
      <c r="A48" s="21" t="s">
        <v>12</v>
      </c>
      <c r="B48" s="24">
        <f>SUM(B36:B47)</f>
        <v>0.99999999999999978</v>
      </c>
      <c r="C48" s="24">
        <f t="shared" ref="C48:F48" si="4">SUM(C36:C47)</f>
        <v>0.999966666666667</v>
      </c>
      <c r="D48" s="24">
        <f t="shared" si="4"/>
        <v>0.99996666666666667</v>
      </c>
      <c r="E48" s="24">
        <f t="shared" si="4"/>
        <v>1</v>
      </c>
      <c r="F48" s="24">
        <f t="shared" si="4"/>
        <v>1</v>
      </c>
      <c r="G48" s="21"/>
      <c r="H48" s="21"/>
      <c r="I48" s="21"/>
    </row>
    <row r="49" spans="1:9" x14ac:dyDescent="0.25">
      <c r="A49" s="21"/>
      <c r="B49" s="21"/>
      <c r="C49" s="21"/>
      <c r="D49" s="21"/>
      <c r="E49" s="21"/>
      <c r="F49" s="21"/>
      <c r="G49" s="21"/>
      <c r="H49" s="21"/>
      <c r="I49" s="21"/>
    </row>
    <row r="50" spans="1:9" x14ac:dyDescent="0.25">
      <c r="A50" s="21"/>
      <c r="B50" s="21"/>
      <c r="C50" s="21"/>
      <c r="D50" s="21"/>
      <c r="E50" s="21"/>
      <c r="F50" s="21"/>
      <c r="G50" s="21"/>
      <c r="H50" s="21"/>
      <c r="I50" s="21"/>
    </row>
    <row r="51" spans="1:9" x14ac:dyDescent="0.25">
      <c r="A51" s="21"/>
      <c r="B51" s="39" t="s">
        <v>32</v>
      </c>
      <c r="C51" s="39"/>
      <c r="D51" s="39"/>
      <c r="E51" s="39"/>
      <c r="F51" s="39"/>
      <c r="G51" s="39"/>
      <c r="H51" s="39"/>
      <c r="I51" s="39"/>
    </row>
    <row r="52" spans="1:9" ht="45" x14ac:dyDescent="0.25">
      <c r="A52" s="21"/>
      <c r="B52" s="22" t="s">
        <v>26</v>
      </c>
      <c r="C52" s="22" t="s">
        <v>27</v>
      </c>
      <c r="D52" s="22" t="s">
        <v>28</v>
      </c>
      <c r="E52" s="22" t="s">
        <v>29</v>
      </c>
      <c r="F52" s="23" t="s">
        <v>17</v>
      </c>
      <c r="G52" s="25" t="s">
        <v>23</v>
      </c>
      <c r="H52" s="25" t="s">
        <v>20</v>
      </c>
      <c r="I52" s="25" t="s">
        <v>24</v>
      </c>
    </row>
    <row r="53" spans="1:9" x14ac:dyDescent="0.25">
      <c r="A53" s="21" t="s">
        <v>0</v>
      </c>
      <c r="B53" s="3">
        <f>B5*B36</f>
        <v>8.0359096325598991E-4</v>
      </c>
      <c r="C53" s="3">
        <f t="shared" ref="C53:E53" si="5">C5*C36</f>
        <v>5.2898569840999854E-3</v>
      </c>
      <c r="D53" s="3">
        <f t="shared" si="5"/>
        <v>5.497662224367989E-3</v>
      </c>
      <c r="E53" s="3">
        <f t="shared" si="5"/>
        <v>6.1407828040589921E-3</v>
      </c>
      <c r="F53" s="3">
        <f t="shared" ref="F53:F65" si="6">FVSCHEDULE(1,B53:E53)-1</f>
        <v>1.7841077397324767E-2</v>
      </c>
      <c r="G53" s="21"/>
      <c r="H53" s="21"/>
      <c r="I53" s="3">
        <f t="shared" ref="I53:I64" si="7">F53+F36*$H$65</f>
        <v>1.7986097960724475E-2</v>
      </c>
    </row>
    <row r="54" spans="1:9" x14ac:dyDescent="0.25">
      <c r="A54" s="21" t="s">
        <v>1</v>
      </c>
      <c r="B54" s="3">
        <f t="shared" ref="B54:E64" si="8">B6*B37</f>
        <v>1.3641765023856202E-3</v>
      </c>
      <c r="C54" s="3">
        <f t="shared" si="8"/>
        <v>1.3711554932280129E-3</v>
      </c>
      <c r="D54" s="3">
        <f t="shared" si="8"/>
        <v>2.2656922816808056E-3</v>
      </c>
      <c r="E54" s="3">
        <f t="shared" si="8"/>
        <v>2.7572802645514927E-3</v>
      </c>
      <c r="F54" s="3">
        <f t="shared" si="6"/>
        <v>7.7801881812549212E-3</v>
      </c>
      <c r="G54" s="21"/>
      <c r="H54" s="21"/>
      <c r="I54" s="3">
        <f t="shared" si="7"/>
        <v>7.861340393219245E-3</v>
      </c>
    </row>
    <row r="55" spans="1:9" x14ac:dyDescent="0.25">
      <c r="A55" s="21" t="s">
        <v>2</v>
      </c>
      <c r="B55" s="3">
        <f t="shared" si="8"/>
        <v>-1.4595758178749974E-3</v>
      </c>
      <c r="C55" s="3">
        <f t="shared" si="8"/>
        <v>-3.6220313040040441E-4</v>
      </c>
      <c r="D55" s="3">
        <f t="shared" si="8"/>
        <v>9.1661998250334195E-4</v>
      </c>
      <c r="E55" s="3">
        <f t="shared" si="8"/>
        <v>7.6921037226664849E-4</v>
      </c>
      <c r="F55" s="3">
        <f t="shared" si="6"/>
        <v>-1.3778646010731421E-4</v>
      </c>
      <c r="G55" s="21"/>
      <c r="H55" s="21"/>
      <c r="I55" s="3">
        <f t="shared" si="7"/>
        <v>-5.1640265868261895E-5</v>
      </c>
    </row>
    <row r="56" spans="1:9" x14ac:dyDescent="0.25">
      <c r="A56" s="21" t="s">
        <v>3</v>
      </c>
      <c r="B56" s="3">
        <f t="shared" si="8"/>
        <v>4.2712923392500935E-4</v>
      </c>
      <c r="C56" s="3">
        <f t="shared" si="8"/>
        <v>2.7205375538667641E-4</v>
      </c>
      <c r="D56" s="3">
        <f t="shared" si="8"/>
        <v>1.0942925747500023E-3</v>
      </c>
      <c r="E56" s="3">
        <f t="shared" si="8"/>
        <v>7.4308257691198937E-4</v>
      </c>
      <c r="F56" s="3">
        <f t="shared" si="6"/>
        <v>2.5387729364250156E-3</v>
      </c>
      <c r="G56" s="21"/>
      <c r="H56" s="21"/>
      <c r="I56" s="3">
        <f t="shared" si="7"/>
        <v>2.5759937105663453E-3</v>
      </c>
    </row>
    <row r="57" spans="1:9" x14ac:dyDescent="0.25">
      <c r="A57" s="21" t="s">
        <v>4</v>
      </c>
      <c r="B57" s="3">
        <f t="shared" si="8"/>
        <v>-9.169700026666691E-4</v>
      </c>
      <c r="C57" s="3">
        <f t="shared" si="8"/>
        <v>-2.999332157499993E-4</v>
      </c>
      <c r="D57" s="3">
        <f t="shared" si="8"/>
        <v>-1.2803774099999775E-4</v>
      </c>
      <c r="E57" s="3">
        <f t="shared" si="8"/>
        <v>-3.1006370177200256E-4</v>
      </c>
      <c r="F57" s="3">
        <f t="shared" si="6"/>
        <v>-1.6541569733062866E-3</v>
      </c>
      <c r="G57" s="21"/>
      <c r="H57" s="21"/>
      <c r="I57" s="3">
        <f t="shared" si="7"/>
        <v>-1.6409697388620839E-3</v>
      </c>
    </row>
    <row r="58" spans="1:9" x14ac:dyDescent="0.25">
      <c r="A58" s="21" t="s">
        <v>5</v>
      </c>
      <c r="B58" s="3">
        <f t="shared" si="8"/>
        <v>-5.9724252630000206E-4</v>
      </c>
      <c r="C58" s="3">
        <f t="shared" si="8"/>
        <v>-6.2321481466666461E-4</v>
      </c>
      <c r="D58" s="3">
        <f t="shared" si="8"/>
        <v>-4.1587095530240211E-4</v>
      </c>
      <c r="E58" s="3">
        <f t="shared" si="8"/>
        <v>-2.0173116757333674E-4</v>
      </c>
      <c r="F58" s="3">
        <f t="shared" si="6"/>
        <v>-1.8368499345100542E-3</v>
      </c>
      <c r="G58" s="21"/>
      <c r="H58" s="21"/>
      <c r="I58" s="3">
        <f t="shared" si="7"/>
        <v>-1.8096951558912225E-3</v>
      </c>
    </row>
    <row r="59" spans="1:9" x14ac:dyDescent="0.25">
      <c r="A59" s="21" t="s">
        <v>6</v>
      </c>
      <c r="B59" s="3">
        <f t="shared" si="8"/>
        <v>-4.4154983372500262E-4</v>
      </c>
      <c r="C59" s="3">
        <f t="shared" si="8"/>
        <v>-3.8228913600000082E-4</v>
      </c>
      <c r="D59" s="3">
        <f t="shared" si="8"/>
        <v>-1.3029085342099769E-4</v>
      </c>
      <c r="E59" s="3">
        <f t="shared" si="8"/>
        <v>1.8941608333333898E-6</v>
      </c>
      <c r="F59" s="3">
        <f t="shared" si="6"/>
        <v>-9.5196135267117121E-4</v>
      </c>
      <c r="G59" s="21"/>
      <c r="H59" s="21"/>
      <c r="I59" s="3">
        <f t="shared" si="7"/>
        <v>-9.4423628633995185E-4</v>
      </c>
    </row>
    <row r="60" spans="1:9" x14ac:dyDescent="0.25">
      <c r="A60" s="21" t="s">
        <v>7</v>
      </c>
      <c r="B60" s="3">
        <f t="shared" si="8"/>
        <v>-7.632720857667182E-6</v>
      </c>
      <c r="C60" s="3">
        <f t="shared" si="8"/>
        <v>-9.2680566666674863E-7</v>
      </c>
      <c r="D60" s="3">
        <f t="shared" si="8"/>
        <v>2.3762771985343339E-6</v>
      </c>
      <c r="E60" s="3">
        <f t="shared" si="8"/>
        <v>-7.5472820000000403E-6</v>
      </c>
      <c r="F60" s="3">
        <f t="shared" si="6"/>
        <v>-1.3730497924857588E-5</v>
      </c>
      <c r="G60" s="21"/>
      <c r="H60" s="21"/>
      <c r="I60" s="3">
        <f t="shared" si="7"/>
        <v>-9.9850112188118344E-6</v>
      </c>
    </row>
    <row r="61" spans="1:9" x14ac:dyDescent="0.25">
      <c r="A61" s="21" t="s">
        <v>8</v>
      </c>
      <c r="B61" s="3">
        <f t="shared" si="8"/>
        <v>3.8505584038666663E-3</v>
      </c>
      <c r="C61" s="3">
        <f t="shared" si="8"/>
        <v>4.6086385023799961E-3</v>
      </c>
      <c r="D61" s="3">
        <f t="shared" si="8"/>
        <v>4.3065958357333374E-3</v>
      </c>
      <c r="E61" s="3">
        <f t="shared" si="8"/>
        <v>5.3159442284288093E-3</v>
      </c>
      <c r="F61" s="3">
        <f t="shared" si="6"/>
        <v>1.8204140214452824E-2</v>
      </c>
      <c r="G61" s="21"/>
      <c r="H61" s="21"/>
      <c r="I61" s="3">
        <f t="shared" si="7"/>
        <v>1.8244950413354114E-2</v>
      </c>
    </row>
    <row r="62" spans="1:9" x14ac:dyDescent="0.25">
      <c r="A62" s="21" t="s">
        <v>9</v>
      </c>
      <c r="B62" s="3">
        <f t="shared" si="8"/>
        <v>-2.2058884134080014E-3</v>
      </c>
      <c r="C62" s="3">
        <f t="shared" si="8"/>
        <v>-2.6617400914520041E-3</v>
      </c>
      <c r="D62" s="3">
        <f t="shared" si="8"/>
        <v>-7.3910471981882301E-4</v>
      </c>
      <c r="E62" s="3">
        <f t="shared" si="8"/>
        <v>-5.2308656273640066E-3</v>
      </c>
      <c r="F62" s="3">
        <f t="shared" si="6"/>
        <v>-1.0798855444115296E-2</v>
      </c>
      <c r="G62" s="21"/>
      <c r="H62" s="21"/>
      <c r="I62" s="3">
        <f t="shared" si="7"/>
        <v>-1.0741424647955928E-2</v>
      </c>
    </row>
    <row r="63" spans="1:9" x14ac:dyDescent="0.25">
      <c r="A63" s="21" t="s">
        <v>10</v>
      </c>
      <c r="B63" s="3">
        <f t="shared" si="8"/>
        <v>-4.3310959733330699E-4</v>
      </c>
      <c r="C63" s="3">
        <f t="shared" si="8"/>
        <v>4.3978872280199914E-3</v>
      </c>
      <c r="D63" s="3">
        <f t="shared" si="8"/>
        <v>3.2297411507423318E-3</v>
      </c>
      <c r="E63" s="3">
        <f t="shared" si="8"/>
        <v>2.0558572921600153E-3</v>
      </c>
      <c r="F63" s="3">
        <f t="shared" si="6"/>
        <v>9.2760836609835362E-3</v>
      </c>
      <c r="G63" s="21"/>
      <c r="H63" s="21"/>
      <c r="I63" s="3">
        <f t="shared" si="7"/>
        <v>9.4481809720290341E-3</v>
      </c>
    </row>
    <row r="64" spans="1:9" x14ac:dyDescent="0.25">
      <c r="A64" s="21" t="s">
        <v>11</v>
      </c>
      <c r="B64" s="3">
        <f t="shared" si="8"/>
        <v>4.335445049293337E-3</v>
      </c>
      <c r="C64" s="3">
        <f t="shared" si="8"/>
        <v>3.5224243118208012E-4</v>
      </c>
      <c r="D64" s="3">
        <f t="shared" si="8"/>
        <v>5.8554748855563794E-3</v>
      </c>
      <c r="E64" s="3">
        <f t="shared" si="8"/>
        <v>8.5481710208933498E-3</v>
      </c>
      <c r="F64" s="3">
        <f t="shared" si="6"/>
        <v>1.9210690614231529E-2</v>
      </c>
      <c r="G64" s="21"/>
      <c r="H64" s="21"/>
      <c r="I64" s="3">
        <f t="shared" si="7"/>
        <v>1.9319309728706855E-2</v>
      </c>
    </row>
    <row r="65" spans="1:14" x14ac:dyDescent="0.25">
      <c r="A65" s="21" t="s">
        <v>18</v>
      </c>
      <c r="B65" s="7">
        <f>SUM(B53:B64)</f>
        <v>4.7189312405609765E-3</v>
      </c>
      <c r="C65" s="7">
        <f>SUM(C53:C64)</f>
        <v>1.1961527200361003E-2</v>
      </c>
      <c r="D65" s="7">
        <f>SUM(D53:D64)</f>
        <v>2.1755150942990506E-2</v>
      </c>
      <c r="E65" s="7">
        <f>SUM(E53:E64)</f>
        <v>2.0582014941395287E-2</v>
      </c>
      <c r="F65" s="7">
        <f t="shared" si="6"/>
        <v>6.0237922072463812E-2</v>
      </c>
      <c r="G65" s="24">
        <f>SUM(F53:F64)</f>
        <v>5.9457612342037613E-2</v>
      </c>
      <c r="H65" s="24">
        <f>F65-G65</f>
        <v>7.8030973042619856E-4</v>
      </c>
      <c r="I65" s="7">
        <f>SUM(I53:I64)</f>
        <v>6.0237922072463812E-2</v>
      </c>
    </row>
    <row r="66" spans="1:14" x14ac:dyDescent="0.25">
      <c r="A66" s="21"/>
      <c r="B66" s="26"/>
      <c r="C66" s="26"/>
      <c r="D66" s="26"/>
      <c r="E66" s="26"/>
      <c r="F66" s="17"/>
      <c r="G66" s="27"/>
      <c r="H66" s="27"/>
      <c r="I66" s="15"/>
      <c r="K66" s="13"/>
      <c r="L66" s="13"/>
      <c r="M66" s="13"/>
      <c r="N66" s="13"/>
    </row>
    <row r="67" spans="1:14" x14ac:dyDescent="0.25">
      <c r="A67" s="21"/>
      <c r="B67" s="15"/>
      <c r="C67" s="15"/>
      <c r="D67" s="15"/>
      <c r="E67" s="15"/>
      <c r="F67" s="18"/>
      <c r="G67" s="27"/>
      <c r="H67" s="27"/>
      <c r="I67" s="15"/>
      <c r="K67" s="13"/>
      <c r="L67" s="13"/>
      <c r="M67" s="13"/>
      <c r="N67" s="13"/>
    </row>
    <row r="68" spans="1:14" x14ac:dyDescent="0.25">
      <c r="A68" s="21"/>
      <c r="B68" s="39" t="s">
        <v>33</v>
      </c>
      <c r="C68" s="39"/>
      <c r="D68" s="39"/>
      <c r="E68" s="39"/>
      <c r="F68" s="39"/>
      <c r="G68" s="39"/>
      <c r="H68" s="39"/>
      <c r="I68" s="39"/>
      <c r="K68" s="13"/>
      <c r="L68" s="13"/>
      <c r="M68" s="13"/>
      <c r="N68" s="13"/>
    </row>
    <row r="69" spans="1:14" ht="60" x14ac:dyDescent="0.25">
      <c r="A69" s="21"/>
      <c r="B69" s="22" t="s">
        <v>26</v>
      </c>
      <c r="C69" s="22" t="s">
        <v>27</v>
      </c>
      <c r="D69" s="22" t="s">
        <v>28</v>
      </c>
      <c r="E69" s="22" t="s">
        <v>29</v>
      </c>
      <c r="F69" s="23" t="s">
        <v>17</v>
      </c>
      <c r="G69" s="25" t="s">
        <v>23</v>
      </c>
      <c r="H69" s="25" t="s">
        <v>20</v>
      </c>
      <c r="I69" s="25" t="s">
        <v>22</v>
      </c>
      <c r="K69" s="13"/>
      <c r="L69" s="13"/>
      <c r="M69" s="13"/>
      <c r="N69" s="13"/>
    </row>
    <row r="70" spans="1:14" x14ac:dyDescent="0.25">
      <c r="A70" s="21" t="s">
        <v>0</v>
      </c>
      <c r="B70" s="3">
        <f>B20*B36</f>
        <v>3.0609096325598991E-4</v>
      </c>
      <c r="C70" s="3">
        <f t="shared" ref="C70:E70" si="9">C20*C36</f>
        <v>4.8673569840999862E-3</v>
      </c>
      <c r="D70" s="3">
        <f t="shared" si="9"/>
        <v>5.0314122243679893E-3</v>
      </c>
      <c r="E70" s="3">
        <f t="shared" si="9"/>
        <v>5.6900328040589924E-3</v>
      </c>
      <c r="F70" s="3">
        <f t="shared" ref="F70:F82" si="10">FVSCHEDULE(1,B70:E70)-1</f>
        <v>1.5980642694320757E-2</v>
      </c>
      <c r="G70" s="21"/>
      <c r="H70" s="21"/>
      <c r="I70" s="3">
        <f>F70+F36*$H$82</f>
        <v>1.6060594715966506E-2</v>
      </c>
      <c r="K70" s="13"/>
      <c r="L70" s="13"/>
      <c r="M70" s="13"/>
      <c r="N70" s="13"/>
    </row>
    <row r="71" spans="1:14" x14ac:dyDescent="0.25">
      <c r="A71" s="21" t="s">
        <v>1</v>
      </c>
      <c r="B71" s="3">
        <f t="shared" ref="B71:E81" si="11">B21*B37</f>
        <v>1.10617650238562E-3</v>
      </c>
      <c r="C71" s="3">
        <f t="shared" si="11"/>
        <v>1.1161554932280129E-3</v>
      </c>
      <c r="D71" s="3">
        <f t="shared" si="11"/>
        <v>2.0051922816808057E-3</v>
      </c>
      <c r="E71" s="3">
        <f t="shared" si="11"/>
        <v>2.4974469312181594E-3</v>
      </c>
      <c r="F71" s="3">
        <f t="shared" si="10"/>
        <v>6.7412367885544278E-3</v>
      </c>
      <c r="G71" s="21"/>
      <c r="H71" s="21"/>
      <c r="I71" s="3">
        <f t="shared" ref="I71:I81" si="12">F71+F37*$H$82</f>
        <v>6.7859772257411795E-3</v>
      </c>
      <c r="K71" s="13"/>
      <c r="L71" s="13"/>
      <c r="M71" s="13"/>
      <c r="N71" s="13"/>
    </row>
    <row r="72" spans="1:14" x14ac:dyDescent="0.25">
      <c r="A72" s="21" t="s">
        <v>2</v>
      </c>
      <c r="B72" s="3">
        <f t="shared" si="11"/>
        <v>-1.7408258178749974E-3</v>
      </c>
      <c r="C72" s="3">
        <f t="shared" si="11"/>
        <v>-6.3545313040040447E-4</v>
      </c>
      <c r="D72" s="3">
        <f t="shared" si="11"/>
        <v>6.1545331583667438E-4</v>
      </c>
      <c r="E72" s="3">
        <f t="shared" si="11"/>
        <v>4.9087703893331515E-4</v>
      </c>
      <c r="F72" s="3">
        <f t="shared" si="10"/>
        <v>-1.2711687116512271E-3</v>
      </c>
      <c r="G72" s="21"/>
      <c r="H72" s="21"/>
      <c r="I72" s="3">
        <f t="shared" si="12"/>
        <v>-1.2236750167914446E-3</v>
      </c>
      <c r="K72" s="13"/>
      <c r="L72" s="13"/>
      <c r="M72" s="13"/>
      <c r="N72" s="13"/>
    </row>
    <row r="73" spans="1:14" x14ac:dyDescent="0.25">
      <c r="A73" s="21" t="s">
        <v>3</v>
      </c>
      <c r="B73" s="3">
        <f t="shared" si="11"/>
        <v>3.3296256725834258E-4</v>
      </c>
      <c r="C73" s="3">
        <f t="shared" si="11"/>
        <v>1.7747042205334311E-4</v>
      </c>
      <c r="D73" s="3">
        <f t="shared" si="11"/>
        <v>9.7304257475000228E-4</v>
      </c>
      <c r="E73" s="3">
        <f t="shared" si="11"/>
        <v>6.2608257691198935E-4</v>
      </c>
      <c r="F73" s="3">
        <f t="shared" si="10"/>
        <v>2.1110430887036902E-3</v>
      </c>
      <c r="G73" s="21"/>
      <c r="H73" s="21"/>
      <c r="I73" s="3">
        <f t="shared" si="12"/>
        <v>2.1315634622979984E-3</v>
      </c>
      <c r="K73" s="13"/>
      <c r="L73" s="13"/>
      <c r="M73" s="13"/>
      <c r="N73" s="13"/>
    </row>
    <row r="74" spans="1:14" x14ac:dyDescent="0.25">
      <c r="A74" s="21" t="s">
        <v>4</v>
      </c>
      <c r="B74" s="3">
        <f t="shared" si="11"/>
        <v>-9.8113666933333579E-4</v>
      </c>
      <c r="C74" s="3">
        <f t="shared" si="11"/>
        <v>-3.4368321574999926E-4</v>
      </c>
      <c r="D74" s="3">
        <f t="shared" si="11"/>
        <v>-1.6553774099999777E-4</v>
      </c>
      <c r="E74" s="3">
        <f t="shared" si="11"/>
        <v>-3.5864703510533587E-4</v>
      </c>
      <c r="F74" s="3">
        <f t="shared" si="10"/>
        <v>-1.8479138963374275E-3</v>
      </c>
      <c r="G74" s="21"/>
      <c r="H74" s="21"/>
      <c r="I74" s="3">
        <f t="shared" si="12"/>
        <v>-1.8406435752945803E-3</v>
      </c>
      <c r="K74" s="13"/>
      <c r="L74" s="13"/>
      <c r="M74" s="13"/>
      <c r="N74" s="13"/>
    </row>
    <row r="75" spans="1:14" x14ac:dyDescent="0.25">
      <c r="A75" s="21" t="s">
        <v>5</v>
      </c>
      <c r="B75" s="3">
        <f t="shared" si="11"/>
        <v>-6.8474252630000196E-4</v>
      </c>
      <c r="C75" s="3">
        <f t="shared" si="11"/>
        <v>-7.0654814799999788E-4</v>
      </c>
      <c r="D75" s="3">
        <f t="shared" si="11"/>
        <v>-5.1987095530240215E-4</v>
      </c>
      <c r="E75" s="3">
        <f t="shared" si="11"/>
        <v>-2.8706450090667011E-4</v>
      </c>
      <c r="F75" s="3">
        <f t="shared" si="10"/>
        <v>-2.1964710066313398E-3</v>
      </c>
      <c r="G75" s="21"/>
      <c r="H75" s="21"/>
      <c r="I75" s="3">
        <f t="shared" si="12"/>
        <v>-2.1815001680342344E-3</v>
      </c>
      <c r="K75" s="13"/>
      <c r="L75" s="13"/>
      <c r="M75" s="13"/>
      <c r="N75" s="13"/>
    </row>
    <row r="76" spans="1:14" x14ac:dyDescent="0.25">
      <c r="A76" s="21" t="s">
        <v>6</v>
      </c>
      <c r="B76" s="3">
        <f t="shared" si="11"/>
        <v>-4.794665003916693E-4</v>
      </c>
      <c r="C76" s="3">
        <f t="shared" si="11"/>
        <v>-4.3253913600000077E-4</v>
      </c>
      <c r="D76" s="3">
        <f t="shared" si="11"/>
        <v>-1.6612418675433102E-4</v>
      </c>
      <c r="E76" s="3">
        <f t="shared" si="11"/>
        <v>-1.477250583333336E-5</v>
      </c>
      <c r="F76" s="3">
        <f t="shared" si="10"/>
        <v>-1.0925275478331775E-3</v>
      </c>
      <c r="G76" s="21"/>
      <c r="H76" s="21"/>
      <c r="I76" s="3">
        <f t="shared" si="12"/>
        <v>-1.0882686023702078E-3</v>
      </c>
      <c r="K76" s="13"/>
      <c r="L76" s="13"/>
      <c r="M76" s="13"/>
      <c r="N76" s="13"/>
    </row>
    <row r="77" spans="1:14" x14ac:dyDescent="0.25">
      <c r="A77" s="21" t="s">
        <v>7</v>
      </c>
      <c r="B77" s="3">
        <f t="shared" si="11"/>
        <v>-1.9549387524333849E-5</v>
      </c>
      <c r="C77" s="3">
        <f t="shared" si="11"/>
        <v>-1.2510139000000082E-5</v>
      </c>
      <c r="D77" s="3">
        <f t="shared" si="11"/>
        <v>-9.5403894681323325E-6</v>
      </c>
      <c r="E77" s="3">
        <f t="shared" si="11"/>
        <v>-2.0130615333333375E-5</v>
      </c>
      <c r="F77" s="3">
        <f t="shared" si="10"/>
        <v>-6.1729143481459303E-5</v>
      </c>
      <c r="G77" s="21"/>
      <c r="H77" s="21"/>
      <c r="I77" s="3">
        <f t="shared" si="12"/>
        <v>-5.9664200226686146E-5</v>
      </c>
      <c r="K77" s="13"/>
      <c r="L77" s="13"/>
      <c r="M77" s="13"/>
      <c r="N77" s="13"/>
    </row>
    <row r="78" spans="1:14" x14ac:dyDescent="0.25">
      <c r="A78" s="21" t="s">
        <v>8</v>
      </c>
      <c r="B78" s="3">
        <f t="shared" si="11"/>
        <v>3.7534750705333327E-3</v>
      </c>
      <c r="C78" s="3">
        <f t="shared" si="11"/>
        <v>4.4711385023799956E-3</v>
      </c>
      <c r="D78" s="3">
        <f t="shared" si="11"/>
        <v>4.1899291690666706E-3</v>
      </c>
      <c r="E78" s="3">
        <f t="shared" si="11"/>
        <v>5.1919442284288084E-3</v>
      </c>
      <c r="F78" s="3">
        <f t="shared" si="10"/>
        <v>1.7722522170969146E-2</v>
      </c>
      <c r="G78" s="21"/>
      <c r="H78" s="21"/>
      <c r="I78" s="3">
        <f t="shared" si="12"/>
        <v>1.7745021448515946E-2</v>
      </c>
      <c r="K78" s="13"/>
      <c r="L78" s="13"/>
      <c r="M78" s="13"/>
      <c r="N78" s="13"/>
    </row>
    <row r="79" spans="1:14" x14ac:dyDescent="0.25">
      <c r="A79" s="21" t="s">
        <v>9</v>
      </c>
      <c r="B79" s="3">
        <f t="shared" si="11"/>
        <v>-2.4283884134080015E-3</v>
      </c>
      <c r="C79" s="3">
        <f t="shared" si="11"/>
        <v>-2.8827400914520043E-3</v>
      </c>
      <c r="D79" s="3">
        <f t="shared" si="11"/>
        <v>-9.026880531521563E-4</v>
      </c>
      <c r="E79" s="3">
        <f t="shared" si="11"/>
        <v>-5.461115627364007E-3</v>
      </c>
      <c r="F79" s="3">
        <f t="shared" si="10"/>
        <v>-1.1629273806704754E-2</v>
      </c>
      <c r="G79" s="21"/>
      <c r="H79" s="21"/>
      <c r="I79" s="3">
        <f t="shared" si="12"/>
        <v>-1.15976113434649E-2</v>
      </c>
      <c r="K79" s="13"/>
      <c r="L79" s="13"/>
      <c r="M79" s="13"/>
      <c r="N79" s="13"/>
    </row>
    <row r="80" spans="1:14" x14ac:dyDescent="0.25">
      <c r="A80" s="21" t="s">
        <v>10</v>
      </c>
      <c r="B80" s="3">
        <f t="shared" si="11"/>
        <v>-9.4144293066663958E-4</v>
      </c>
      <c r="C80" s="3">
        <f t="shared" si="11"/>
        <v>3.861637228019992E-3</v>
      </c>
      <c r="D80" s="3">
        <f t="shared" si="11"/>
        <v>2.6788244840756652E-3</v>
      </c>
      <c r="E80" s="3">
        <f t="shared" si="11"/>
        <v>1.5221072921600151E-3</v>
      </c>
      <c r="F80" s="3">
        <f t="shared" si="10"/>
        <v>7.1338321774310209E-3</v>
      </c>
      <c r="G80" s="21"/>
      <c r="H80" s="21"/>
      <c r="I80" s="3">
        <f t="shared" si="12"/>
        <v>7.2287120180227335E-3</v>
      </c>
      <c r="K80" s="13"/>
      <c r="L80" s="13"/>
      <c r="M80" s="13"/>
      <c r="N80" s="13"/>
    </row>
    <row r="81" spans="1:14" x14ac:dyDescent="0.25">
      <c r="A81" s="21" t="s">
        <v>11</v>
      </c>
      <c r="B81" s="3">
        <f t="shared" si="11"/>
        <v>3.995778382626671E-3</v>
      </c>
      <c r="C81" s="3">
        <f t="shared" si="11"/>
        <v>-1.867423548458739E-5</v>
      </c>
      <c r="D81" s="3">
        <f t="shared" si="11"/>
        <v>5.5251415522230467E-3</v>
      </c>
      <c r="E81" s="3">
        <f t="shared" si="11"/>
        <v>8.2052543542266831E-3</v>
      </c>
      <c r="F81" s="3">
        <f t="shared" si="10"/>
        <v>1.7807547116626354E-2</v>
      </c>
      <c r="G81" s="21"/>
      <c r="H81" s="21"/>
      <c r="I81" s="3">
        <f t="shared" si="12"/>
        <v>1.7867430471014776E-2</v>
      </c>
      <c r="K81" s="13"/>
      <c r="L81" s="13"/>
      <c r="M81" s="13"/>
      <c r="N81" s="13"/>
    </row>
    <row r="82" spans="1:14" x14ac:dyDescent="0.25">
      <c r="A82" s="21" t="s">
        <v>19</v>
      </c>
      <c r="B82" s="7">
        <f>SUM(B70:B81)</f>
        <v>2.2189312405609769E-3</v>
      </c>
      <c r="C82" s="7">
        <f>SUM(C70:C81)</f>
        <v>9.4616105336943358E-3</v>
      </c>
      <c r="D82" s="7">
        <f>SUM(D70:D81)</f>
        <v>1.9255234276323835E-2</v>
      </c>
      <c r="E82" s="7">
        <f>SUM(E70:E81)</f>
        <v>1.8082014941395285E-2</v>
      </c>
      <c r="F82" s="24">
        <f t="shared" si="10"/>
        <v>4.9827936435377085E-2</v>
      </c>
      <c r="G82" s="24">
        <f>SUM(F70:F81)</f>
        <v>4.9397739923966011E-2</v>
      </c>
      <c r="H82" s="24">
        <f>F82-G82</f>
        <v>4.3019651141107396E-4</v>
      </c>
      <c r="I82" s="7">
        <f>SUM(I70:I81)</f>
        <v>4.9827936435377085E-2</v>
      </c>
      <c r="K82" s="13"/>
      <c r="L82" s="13"/>
      <c r="M82" s="13"/>
      <c r="N82" s="13"/>
    </row>
    <row r="83" spans="1:14" x14ac:dyDescent="0.25">
      <c r="A83" s="21"/>
      <c r="B83" s="15"/>
      <c r="C83" s="15"/>
      <c r="D83" s="15"/>
      <c r="E83" s="15"/>
      <c r="F83" s="18"/>
      <c r="G83" s="27"/>
      <c r="H83" s="27"/>
      <c r="I83" s="15"/>
      <c r="K83" s="13"/>
      <c r="L83" s="13"/>
      <c r="M83" s="13"/>
      <c r="N83" s="13"/>
    </row>
    <row r="84" spans="1:14" x14ac:dyDescent="0.25">
      <c r="A84" s="21" t="s">
        <v>31</v>
      </c>
      <c r="B84" s="24">
        <f>B65-B82</f>
        <v>2.4999999999999996E-3</v>
      </c>
      <c r="C84" s="24">
        <f t="shared" ref="C84:F84" si="13">C65-C82</f>
        <v>2.4999166666666676E-3</v>
      </c>
      <c r="D84" s="24">
        <f t="shared" si="13"/>
        <v>2.4999166666666711E-3</v>
      </c>
      <c r="E84" s="24">
        <f t="shared" si="13"/>
        <v>2.5000000000000022E-3</v>
      </c>
      <c r="F84" s="24">
        <f t="shared" si="13"/>
        <v>1.0409985637086727E-2</v>
      </c>
      <c r="G84" s="21"/>
      <c r="H84" s="21"/>
      <c r="I84" s="21"/>
    </row>
    <row r="85" spans="1:14" x14ac:dyDescent="0.25">
      <c r="A85" s="21"/>
      <c r="B85" s="21"/>
      <c r="C85" s="21"/>
      <c r="D85" s="21"/>
      <c r="E85" s="21"/>
      <c r="F85" s="21"/>
      <c r="G85" s="21"/>
      <c r="H85" s="21"/>
      <c r="I85" s="21"/>
    </row>
    <row r="86" spans="1:14" x14ac:dyDescent="0.25">
      <c r="A86" s="21"/>
      <c r="B86" s="21"/>
      <c r="C86" s="21"/>
      <c r="D86" s="21"/>
      <c r="E86" s="21"/>
      <c r="F86" s="21"/>
      <c r="G86" s="21"/>
      <c r="H86" s="21"/>
      <c r="I86" s="21"/>
    </row>
    <row r="87" spans="1:14" x14ac:dyDescent="0.25">
      <c r="A87" s="21"/>
      <c r="B87" s="21"/>
      <c r="C87" s="21"/>
      <c r="D87" s="21"/>
      <c r="E87" s="21"/>
      <c r="F87" s="21"/>
      <c r="G87" s="21"/>
      <c r="H87" s="21"/>
      <c r="I87" s="21"/>
    </row>
    <row r="88" spans="1:14" x14ac:dyDescent="0.25">
      <c r="A88" s="21"/>
      <c r="B88" s="21"/>
      <c r="C88" s="21"/>
      <c r="D88" s="21"/>
      <c r="E88" s="21"/>
      <c r="F88" s="21"/>
      <c r="G88" s="21"/>
      <c r="H88" s="21"/>
      <c r="I88" s="21"/>
    </row>
    <row r="89" spans="1:14" x14ac:dyDescent="0.25">
      <c r="A89" s="21"/>
      <c r="B89" s="21"/>
      <c r="C89" s="21"/>
      <c r="D89" s="21"/>
      <c r="E89" s="21"/>
      <c r="F89" s="21"/>
      <c r="G89" s="21"/>
      <c r="H89" s="21"/>
      <c r="I89" s="21"/>
    </row>
    <row r="90" spans="1:14" x14ac:dyDescent="0.25">
      <c r="A90" s="21"/>
      <c r="B90" s="21"/>
      <c r="C90" s="21"/>
      <c r="D90" s="21"/>
      <c r="E90" s="21"/>
      <c r="F90" s="21"/>
      <c r="G90" s="21"/>
      <c r="H90" s="21"/>
      <c r="I90" s="21"/>
    </row>
  </sheetData>
  <mergeCells count="5">
    <mergeCell ref="B3:F3"/>
    <mergeCell ref="B18:F18"/>
    <mergeCell ref="B34:F34"/>
    <mergeCell ref="B51:I51"/>
    <mergeCell ref="B68:I6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463C3-915E-48E2-9ABB-7AB8F0049F1B}">
  <dimension ref="A1:N84"/>
  <sheetViews>
    <sheetView workbookViewId="0">
      <selection activeCell="D1" sqref="D1"/>
    </sheetView>
  </sheetViews>
  <sheetFormatPr defaultRowHeight="15" x14ac:dyDescent="0.25"/>
  <cols>
    <col min="1" max="1" width="26.85546875" bestFit="1" customWidth="1"/>
    <col min="2" max="2" width="27" bestFit="1" customWidth="1"/>
    <col min="3" max="3" width="14" customWidth="1"/>
    <col min="4" max="5" width="12.7109375" customWidth="1"/>
    <col min="6" max="6" width="13.42578125" bestFit="1" customWidth="1"/>
    <col min="7" max="7" width="13.42578125" customWidth="1"/>
    <col min="8" max="9" width="12.7109375" customWidth="1"/>
    <col min="12" max="12" width="12.85546875" bestFit="1" customWidth="1"/>
  </cols>
  <sheetData>
    <row r="1" spans="1:5" x14ac:dyDescent="0.25">
      <c r="A1" s="21" t="s">
        <v>16</v>
      </c>
      <c r="B1" s="30">
        <v>0.01</v>
      </c>
      <c r="C1" s="21"/>
      <c r="D1" s="32" t="s">
        <v>35</v>
      </c>
      <c r="E1" s="33"/>
    </row>
    <row r="2" spans="1:5" x14ac:dyDescent="0.25">
      <c r="A2" s="21"/>
      <c r="B2" s="3"/>
      <c r="C2" s="21"/>
    </row>
    <row r="3" spans="1:5" x14ac:dyDescent="0.25">
      <c r="A3" s="21"/>
      <c r="B3" s="28" t="s">
        <v>25</v>
      </c>
      <c r="C3" s="29"/>
      <c r="D3" s="20"/>
      <c r="E3" s="20"/>
    </row>
    <row r="4" spans="1:5" x14ac:dyDescent="0.25">
      <c r="A4" s="21"/>
      <c r="B4" s="23" t="s">
        <v>17</v>
      </c>
      <c r="C4" s="29"/>
      <c r="D4" s="20"/>
      <c r="E4" s="20"/>
    </row>
    <row r="5" spans="1:5" x14ac:dyDescent="0.25">
      <c r="A5" s="21" t="s">
        <v>0</v>
      </c>
      <c r="B5" s="30">
        <v>0.10229520292295802</v>
      </c>
      <c r="C5" s="29"/>
      <c r="D5" s="20"/>
      <c r="E5" s="20"/>
    </row>
    <row r="6" spans="1:5" x14ac:dyDescent="0.25">
      <c r="A6" s="21" t="s">
        <v>1</v>
      </c>
      <c r="B6" s="30">
        <v>7.7000099663272259E-2</v>
      </c>
      <c r="C6" s="29"/>
      <c r="D6" s="20"/>
      <c r="E6" s="20"/>
    </row>
    <row r="7" spans="1:5" x14ac:dyDescent="0.25">
      <c r="A7" s="21" t="s">
        <v>2</v>
      </c>
      <c r="B7" s="30">
        <v>-1.9109984775118605E-3</v>
      </c>
      <c r="C7" s="29"/>
      <c r="D7" s="20"/>
      <c r="E7" s="20"/>
    </row>
    <row r="8" spans="1:5" x14ac:dyDescent="0.25">
      <c r="A8" s="21" t="s">
        <v>3</v>
      </c>
      <c r="B8" s="30">
        <v>5.8133045722798649E-2</v>
      </c>
      <c r="C8" s="29"/>
      <c r="D8" s="20"/>
      <c r="E8" s="20"/>
    </row>
    <row r="9" spans="1:5" x14ac:dyDescent="0.25">
      <c r="A9" s="21" t="s">
        <v>4</v>
      </c>
      <c r="B9" s="30">
        <v>-7.5335129072327423E-2</v>
      </c>
      <c r="C9" s="29"/>
      <c r="D9" s="20"/>
      <c r="E9" s="20"/>
    </row>
    <row r="10" spans="1:5" x14ac:dyDescent="0.25">
      <c r="A10" s="21" t="s">
        <v>5</v>
      </c>
      <c r="B10" s="30">
        <v>-5.072771400505105E-2</v>
      </c>
      <c r="C10" s="29"/>
      <c r="D10" s="20"/>
      <c r="E10" s="20"/>
    </row>
    <row r="11" spans="1:5" x14ac:dyDescent="0.25">
      <c r="A11" s="21" t="s">
        <v>6</v>
      </c>
      <c r="B11" s="30">
        <v>-5.5968241084282555E-2</v>
      </c>
      <c r="C11" s="29"/>
      <c r="D11" s="20"/>
      <c r="E11" s="20"/>
    </row>
    <row r="12" spans="1:5" x14ac:dyDescent="0.25">
      <c r="A12" s="21" t="s">
        <v>7</v>
      </c>
      <c r="B12" s="30">
        <v>-2.8008636067425874E-3</v>
      </c>
      <c r="C12" s="29"/>
      <c r="D12" s="20"/>
      <c r="E12" s="20"/>
    </row>
    <row r="13" spans="1:5" x14ac:dyDescent="0.25">
      <c r="A13" s="21" t="s">
        <v>8</v>
      </c>
      <c r="B13" s="30">
        <v>0.44064932783295707</v>
      </c>
      <c r="C13" s="29"/>
      <c r="D13" s="20"/>
      <c r="E13" s="20"/>
    </row>
    <row r="14" spans="1:5" x14ac:dyDescent="0.25">
      <c r="A14" s="21" t="s">
        <v>9</v>
      </c>
      <c r="B14" s="30">
        <v>-0.11794632596163956</v>
      </c>
      <c r="C14" s="29"/>
      <c r="D14" s="20"/>
      <c r="E14" s="20"/>
    </row>
    <row r="15" spans="1:5" x14ac:dyDescent="0.25">
      <c r="A15" s="21" t="s">
        <v>10</v>
      </c>
      <c r="B15" s="30">
        <v>4.3203625441990967E-2</v>
      </c>
      <c r="C15" s="29"/>
      <c r="D15" s="20"/>
      <c r="E15" s="20"/>
    </row>
    <row r="16" spans="1:5" x14ac:dyDescent="0.25">
      <c r="A16" s="21" t="s">
        <v>11</v>
      </c>
      <c r="B16" s="30">
        <v>0.14751441706896262</v>
      </c>
      <c r="C16" s="29"/>
      <c r="D16" s="20"/>
      <c r="E16" s="20"/>
    </row>
    <row r="17" spans="1:5" x14ac:dyDescent="0.25">
      <c r="A17" s="21"/>
      <c r="B17" s="3"/>
      <c r="C17" s="29"/>
      <c r="D17" s="20"/>
      <c r="E17" s="20"/>
    </row>
    <row r="18" spans="1:5" x14ac:dyDescent="0.25">
      <c r="A18" s="21"/>
      <c r="B18" s="28" t="s">
        <v>14</v>
      </c>
      <c r="C18" s="29"/>
      <c r="D18" s="20"/>
      <c r="E18" s="20"/>
    </row>
    <row r="19" spans="1:5" x14ac:dyDescent="0.25">
      <c r="A19" s="21"/>
      <c r="B19" s="23" t="s">
        <v>17</v>
      </c>
      <c r="C19" s="29"/>
      <c r="D19" s="20"/>
      <c r="E19" s="20"/>
    </row>
    <row r="20" spans="1:5" x14ac:dyDescent="0.25">
      <c r="A20" t="s">
        <v>0</v>
      </c>
      <c r="B20" s="3">
        <f>B5-$B$1</f>
        <v>9.2295202922958022E-2</v>
      </c>
      <c r="C20" s="20"/>
      <c r="D20" s="20"/>
      <c r="E20" s="20"/>
    </row>
    <row r="21" spans="1:5" x14ac:dyDescent="0.25">
      <c r="A21" t="s">
        <v>1</v>
      </c>
      <c r="B21" s="3">
        <f t="shared" ref="B21:B31" si="0">B6-$B$1</f>
        <v>6.7000099663272264E-2</v>
      </c>
      <c r="C21" s="20"/>
      <c r="D21" s="20"/>
      <c r="E21" s="20"/>
    </row>
    <row r="22" spans="1:5" x14ac:dyDescent="0.25">
      <c r="A22" t="s">
        <v>2</v>
      </c>
      <c r="B22" s="3">
        <f t="shared" si="0"/>
        <v>-1.1910998477511861E-2</v>
      </c>
      <c r="C22" s="20"/>
      <c r="D22" s="20"/>
      <c r="E22" s="20"/>
    </row>
    <row r="23" spans="1:5" x14ac:dyDescent="0.25">
      <c r="A23" t="s">
        <v>3</v>
      </c>
      <c r="B23" s="3">
        <f t="shared" si="0"/>
        <v>4.8133045722798647E-2</v>
      </c>
      <c r="C23" s="20"/>
      <c r="D23" s="20"/>
      <c r="E23" s="20"/>
    </row>
    <row r="24" spans="1:5" x14ac:dyDescent="0.25">
      <c r="A24" t="s">
        <v>4</v>
      </c>
      <c r="B24" s="3">
        <f t="shared" si="0"/>
        <v>-8.5335129072327418E-2</v>
      </c>
      <c r="C24" s="20"/>
      <c r="D24" s="20"/>
      <c r="E24" s="20"/>
    </row>
    <row r="25" spans="1:5" x14ac:dyDescent="0.25">
      <c r="A25" t="s">
        <v>5</v>
      </c>
      <c r="B25" s="3">
        <f t="shared" si="0"/>
        <v>-6.0727714005051052E-2</v>
      </c>
      <c r="C25" s="20"/>
      <c r="D25" s="20"/>
      <c r="E25" s="20"/>
    </row>
    <row r="26" spans="1:5" x14ac:dyDescent="0.25">
      <c r="A26" t="s">
        <v>6</v>
      </c>
      <c r="B26" s="3">
        <f t="shared" si="0"/>
        <v>-6.596824108428255E-2</v>
      </c>
      <c r="C26" s="20"/>
      <c r="D26" s="20"/>
      <c r="E26" s="20"/>
    </row>
    <row r="27" spans="1:5" x14ac:dyDescent="0.25">
      <c r="A27" t="s">
        <v>7</v>
      </c>
      <c r="B27" s="3">
        <f t="shared" si="0"/>
        <v>-1.2800863606742588E-2</v>
      </c>
      <c r="C27" s="20"/>
      <c r="D27" s="20"/>
      <c r="E27" s="20"/>
    </row>
    <row r="28" spans="1:5" x14ac:dyDescent="0.25">
      <c r="A28" t="s">
        <v>8</v>
      </c>
      <c r="B28" s="3">
        <f t="shared" si="0"/>
        <v>0.43064932783295706</v>
      </c>
      <c r="C28" s="20"/>
      <c r="D28" s="20"/>
      <c r="E28" s="20"/>
    </row>
    <row r="29" spans="1:5" x14ac:dyDescent="0.25">
      <c r="A29" t="s">
        <v>9</v>
      </c>
      <c r="B29" s="3">
        <f t="shared" si="0"/>
        <v>-0.12794632596163957</v>
      </c>
      <c r="C29" s="20"/>
      <c r="D29" s="20"/>
      <c r="E29" s="20"/>
    </row>
    <row r="30" spans="1:5" x14ac:dyDescent="0.25">
      <c r="A30" t="s">
        <v>10</v>
      </c>
      <c r="B30" s="3">
        <f t="shared" si="0"/>
        <v>3.3203625441990965E-2</v>
      </c>
      <c r="C30" s="20"/>
      <c r="D30" s="20"/>
      <c r="E30" s="20"/>
    </row>
    <row r="31" spans="1:5" x14ac:dyDescent="0.25">
      <c r="A31" t="s">
        <v>11</v>
      </c>
      <c r="B31" s="3">
        <f t="shared" si="0"/>
        <v>0.13751441706896261</v>
      </c>
      <c r="C31" s="20"/>
      <c r="D31" s="20"/>
      <c r="E31" s="20"/>
    </row>
    <row r="32" spans="1:5" x14ac:dyDescent="0.25">
      <c r="B32" s="1"/>
    </row>
    <row r="33" spans="1:5" x14ac:dyDescent="0.25">
      <c r="B33" s="1"/>
    </row>
    <row r="34" spans="1:5" x14ac:dyDescent="0.25">
      <c r="B34" s="12" t="s">
        <v>13</v>
      </c>
      <c r="C34" s="20"/>
      <c r="D34" s="20"/>
      <c r="E34" s="20"/>
    </row>
    <row r="35" spans="1:5" x14ac:dyDescent="0.25">
      <c r="B35" s="6" t="s">
        <v>30</v>
      </c>
      <c r="C35" s="20"/>
      <c r="D35" s="20"/>
      <c r="E35" s="20"/>
    </row>
    <row r="36" spans="1:5" x14ac:dyDescent="0.25">
      <c r="A36" t="s">
        <v>0</v>
      </c>
      <c r="B36" s="31">
        <v>0.18584999999999999</v>
      </c>
      <c r="C36" s="20"/>
      <c r="D36" s="20"/>
      <c r="E36" s="20"/>
    </row>
    <row r="37" spans="1:5" x14ac:dyDescent="0.25">
      <c r="A37" t="s">
        <v>1</v>
      </c>
      <c r="B37" s="31">
        <v>0.104</v>
      </c>
      <c r="C37" s="20"/>
      <c r="D37" s="20"/>
      <c r="E37" s="20"/>
    </row>
    <row r="38" spans="1:5" x14ac:dyDescent="0.25">
      <c r="A38" t="s">
        <v>2</v>
      </c>
      <c r="B38" s="31">
        <v>0.1104</v>
      </c>
      <c r="C38" s="20"/>
      <c r="D38" s="20"/>
      <c r="E38" s="20"/>
    </row>
    <row r="39" spans="1:5" x14ac:dyDescent="0.25">
      <c r="A39" t="s">
        <v>3</v>
      </c>
      <c r="B39" s="31">
        <v>4.7699999999999999E-2</v>
      </c>
      <c r="C39" s="20"/>
      <c r="D39" s="20"/>
      <c r="E39" s="20"/>
    </row>
    <row r="40" spans="1:5" x14ac:dyDescent="0.25">
      <c r="A40" t="s">
        <v>4</v>
      </c>
      <c r="B40" s="31">
        <v>1.6899999999999998E-2</v>
      </c>
      <c r="C40" s="20"/>
      <c r="D40" s="20"/>
      <c r="E40" s="20"/>
    </row>
    <row r="41" spans="1:5" x14ac:dyDescent="0.25">
      <c r="A41" t="s">
        <v>5</v>
      </c>
      <c r="B41" s="31">
        <v>3.4799999999999998E-2</v>
      </c>
      <c r="C41" s="20"/>
      <c r="D41" s="20"/>
      <c r="E41" s="20"/>
    </row>
    <row r="42" spans="1:5" x14ac:dyDescent="0.25">
      <c r="A42" t="s">
        <v>6</v>
      </c>
      <c r="B42" s="31">
        <v>9.9000000000000008E-3</v>
      </c>
      <c r="C42" s="20"/>
      <c r="D42" s="20"/>
      <c r="E42" s="20"/>
    </row>
    <row r="43" spans="1:5" x14ac:dyDescent="0.25">
      <c r="A43" t="s">
        <v>7</v>
      </c>
      <c r="B43" s="31">
        <v>4.7999999999999996E-3</v>
      </c>
      <c r="C43" s="20"/>
      <c r="D43" s="20"/>
      <c r="E43" s="20"/>
    </row>
    <row r="44" spans="1:5" x14ac:dyDescent="0.25">
      <c r="A44" t="s">
        <v>8</v>
      </c>
      <c r="B44" s="31">
        <v>5.2299999999999999E-2</v>
      </c>
      <c r="C44" s="20"/>
      <c r="D44" s="20"/>
      <c r="E44" s="20"/>
    </row>
    <row r="45" spans="1:5" x14ac:dyDescent="0.25">
      <c r="A45" t="s">
        <v>9</v>
      </c>
      <c r="B45" s="31">
        <v>7.3599999999999999E-2</v>
      </c>
      <c r="C45" s="20"/>
      <c r="D45" s="20"/>
      <c r="E45" s="20"/>
    </row>
    <row r="46" spans="1:5" x14ac:dyDescent="0.25">
      <c r="A46" t="s">
        <v>10</v>
      </c>
      <c r="B46" s="31">
        <v>0.22055</v>
      </c>
      <c r="C46" s="20"/>
      <c r="D46" s="20"/>
      <c r="E46" s="20"/>
    </row>
    <row r="47" spans="1:5" x14ac:dyDescent="0.25">
      <c r="A47" t="s">
        <v>11</v>
      </c>
      <c r="B47" s="31">
        <v>0.13919999999999999</v>
      </c>
      <c r="C47" s="20"/>
      <c r="D47" s="20"/>
      <c r="E47" s="20"/>
    </row>
    <row r="48" spans="1:5" x14ac:dyDescent="0.25">
      <c r="A48" t="s">
        <v>12</v>
      </c>
      <c r="B48" s="11">
        <f>SUM(B36:B47)</f>
        <v>1</v>
      </c>
      <c r="C48" s="20"/>
      <c r="D48" s="20"/>
      <c r="E48" s="20"/>
    </row>
    <row r="51" spans="1:9" x14ac:dyDescent="0.25">
      <c r="B51" s="38" t="s">
        <v>32</v>
      </c>
      <c r="C51" s="38"/>
      <c r="D51" s="38"/>
      <c r="E51" s="38"/>
      <c r="F51" s="20"/>
      <c r="G51" s="20"/>
      <c r="H51" s="20"/>
      <c r="I51" s="20"/>
    </row>
    <row r="52" spans="1:9" ht="45" x14ac:dyDescent="0.25">
      <c r="B52" s="6" t="s">
        <v>17</v>
      </c>
      <c r="C52" s="9" t="s">
        <v>23</v>
      </c>
      <c r="D52" s="10" t="s">
        <v>20</v>
      </c>
      <c r="E52" s="10" t="s">
        <v>24</v>
      </c>
    </row>
    <row r="53" spans="1:9" x14ac:dyDescent="0.25">
      <c r="A53" t="s">
        <v>0</v>
      </c>
      <c r="B53" s="30">
        <v>1.9011563463231747E-2</v>
      </c>
      <c r="E53" s="1">
        <f t="shared" ref="E53:E64" si="1">B53+B36*$D$65</f>
        <v>1.7122040614853729E-2</v>
      </c>
    </row>
    <row r="54" spans="1:9" x14ac:dyDescent="0.25">
      <c r="A54" t="s">
        <v>1</v>
      </c>
      <c r="B54" s="30">
        <v>8.0080103649803145E-3</v>
      </c>
      <c r="E54" s="1">
        <f t="shared" si="1"/>
        <v>6.9506502561220204E-3</v>
      </c>
    </row>
    <row r="55" spans="1:9" x14ac:dyDescent="0.25">
      <c r="A55" t="s">
        <v>2</v>
      </c>
      <c r="B55" s="30">
        <v>-2.1097423191730939E-4</v>
      </c>
      <c r="E55" s="1">
        <f t="shared" si="1"/>
        <v>-1.333402655166883E-3</v>
      </c>
    </row>
    <row r="56" spans="1:9" x14ac:dyDescent="0.25">
      <c r="A56" t="s">
        <v>3</v>
      </c>
      <c r="B56" s="30">
        <v>2.7729462809774957E-3</v>
      </c>
      <c r="E56" s="1">
        <f t="shared" si="1"/>
        <v>2.2879840002799899E-3</v>
      </c>
    </row>
    <row r="57" spans="1:9" x14ac:dyDescent="0.25">
      <c r="A57" t="s">
        <v>4</v>
      </c>
      <c r="B57" s="30">
        <v>-1.2731636813223333E-3</v>
      </c>
      <c r="E57" s="1">
        <f t="shared" si="1"/>
        <v>-1.444984699011806E-3</v>
      </c>
    </row>
    <row r="58" spans="1:9" x14ac:dyDescent="0.25">
      <c r="A58" t="s">
        <v>5</v>
      </c>
      <c r="B58" s="30">
        <v>-1.7653244473757764E-3</v>
      </c>
      <c r="E58" s="1">
        <f t="shared" si="1"/>
        <v>-2.1191334068783592E-3</v>
      </c>
    </row>
    <row r="59" spans="1:9" x14ac:dyDescent="0.25">
      <c r="A59" t="s">
        <v>6</v>
      </c>
      <c r="B59" s="30">
        <v>-5.5408558673439735E-4</v>
      </c>
      <c r="E59" s="1">
        <f t="shared" si="1"/>
        <v>-6.5473813555840801E-4</v>
      </c>
    </row>
    <row r="60" spans="1:9" x14ac:dyDescent="0.25">
      <c r="A60" t="s">
        <v>7</v>
      </c>
      <c r="B60" s="30">
        <v>-1.3444145312364418E-5</v>
      </c>
      <c r="E60" s="1">
        <f t="shared" si="1"/>
        <v>-6.2245381105824129E-5</v>
      </c>
    </row>
    <row r="61" spans="1:9" x14ac:dyDescent="0.25">
      <c r="A61" t="s">
        <v>8</v>
      </c>
      <c r="B61" s="30">
        <v>2.3045959845663655E-2</v>
      </c>
      <c r="E61" s="1">
        <f t="shared" si="1"/>
        <v>2.2514229713997417E-2</v>
      </c>
    </row>
    <row r="62" spans="1:9" x14ac:dyDescent="0.25">
      <c r="A62" t="s">
        <v>9</v>
      </c>
      <c r="B62" s="30">
        <v>-8.6808495907766715E-3</v>
      </c>
      <c r="E62" s="1">
        <f t="shared" si="1"/>
        <v>-9.4291352062763865E-3</v>
      </c>
    </row>
    <row r="63" spans="1:9" x14ac:dyDescent="0.25">
      <c r="A63" t="s">
        <v>10</v>
      </c>
      <c r="B63" s="30">
        <v>9.5285595912311082E-3</v>
      </c>
      <c r="E63" s="1">
        <f t="shared" si="1"/>
        <v>7.2862444757628708E-3</v>
      </c>
    </row>
    <row r="64" spans="1:9" x14ac:dyDescent="0.25">
      <c r="A64" t="s">
        <v>11</v>
      </c>
      <c r="B64" s="30">
        <v>2.0534006855999595E-2</v>
      </c>
      <c r="E64" s="1">
        <f t="shared" si="1"/>
        <v>1.9118771017989263E-2</v>
      </c>
    </row>
    <row r="65" spans="1:14" x14ac:dyDescent="0.25">
      <c r="A65" t="s">
        <v>18</v>
      </c>
      <c r="B65" s="34">
        <v>6.023628059500763E-2</v>
      </c>
      <c r="C65" s="11">
        <f>SUM(B53:B64)</f>
        <v>7.0403204718645071E-2</v>
      </c>
      <c r="D65" s="11">
        <f>B65-C65</f>
        <v>-1.0166924123637441E-2</v>
      </c>
      <c r="E65" s="7">
        <f>SUM(E53:E64)</f>
        <v>6.0236280595007623E-2</v>
      </c>
    </row>
    <row r="66" spans="1:14" x14ac:dyDescent="0.25">
      <c r="B66" s="16"/>
      <c r="C66" s="16"/>
      <c r="D66" s="16"/>
      <c r="E66" s="16"/>
      <c r="G66" s="14"/>
      <c r="H66" s="14"/>
      <c r="I66" s="15"/>
      <c r="K66" s="13"/>
      <c r="L66" s="13"/>
      <c r="M66" s="13"/>
      <c r="N66" s="13"/>
    </row>
    <row r="67" spans="1:14" x14ac:dyDescent="0.25">
      <c r="B67" s="19"/>
      <c r="C67" s="19"/>
      <c r="D67" s="19"/>
      <c r="E67" s="19"/>
      <c r="F67" s="18"/>
      <c r="G67" s="14"/>
      <c r="H67" s="14"/>
      <c r="I67" s="15"/>
      <c r="K67" s="13"/>
      <c r="L67" s="13"/>
      <c r="M67" s="13"/>
      <c r="N67" s="13"/>
    </row>
    <row r="68" spans="1:14" x14ac:dyDescent="0.25">
      <c r="B68" s="38" t="s">
        <v>33</v>
      </c>
      <c r="C68" s="38"/>
      <c r="D68" s="38"/>
      <c r="E68" s="38"/>
      <c r="F68" s="20"/>
      <c r="G68" s="20"/>
      <c r="H68" s="20"/>
      <c r="I68" s="20"/>
      <c r="K68" s="13"/>
      <c r="L68" s="13"/>
      <c r="M68" s="13"/>
      <c r="N68" s="13"/>
    </row>
    <row r="69" spans="1:14" ht="45" x14ac:dyDescent="0.25">
      <c r="B69" s="6" t="s">
        <v>17</v>
      </c>
      <c r="C69" s="9" t="s">
        <v>23</v>
      </c>
      <c r="D69" s="10" t="s">
        <v>20</v>
      </c>
      <c r="E69" s="10" t="s">
        <v>22</v>
      </c>
      <c r="K69" s="13"/>
      <c r="L69" s="13"/>
      <c r="M69" s="13"/>
      <c r="N69" s="13"/>
    </row>
    <row r="70" spans="1:14" x14ac:dyDescent="0.25">
      <c r="A70" t="s">
        <v>0</v>
      </c>
      <c r="B70" s="3">
        <f>B20*B36</f>
        <v>1.7153063463231748E-2</v>
      </c>
      <c r="E70" s="1">
        <f t="shared" ref="E70:E81" si="2">B70+B36*$D$82</f>
        <v>1.5263540614853729E-2</v>
      </c>
      <c r="K70" s="13"/>
      <c r="L70" s="13"/>
      <c r="M70" s="13"/>
      <c r="N70" s="13"/>
    </row>
    <row r="71" spans="1:14" x14ac:dyDescent="0.25">
      <c r="A71" t="s">
        <v>1</v>
      </c>
      <c r="B71" s="3">
        <f t="shared" ref="B71:B81" si="3">B21*B37</f>
        <v>6.9680103649803152E-3</v>
      </c>
      <c r="E71" s="1">
        <f t="shared" si="2"/>
        <v>5.9106502561220211E-3</v>
      </c>
      <c r="K71" s="13"/>
      <c r="L71" s="13"/>
      <c r="M71" s="13"/>
      <c r="N71" s="13"/>
    </row>
    <row r="72" spans="1:14" x14ac:dyDescent="0.25">
      <c r="A72" t="s">
        <v>2</v>
      </c>
      <c r="B72" s="3">
        <f t="shared" si="3"/>
        <v>-1.3149742319173094E-3</v>
      </c>
      <c r="E72" s="1">
        <f t="shared" si="2"/>
        <v>-2.437402655166883E-3</v>
      </c>
      <c r="K72" s="13"/>
      <c r="L72" s="13"/>
      <c r="M72" s="13"/>
      <c r="N72" s="13"/>
    </row>
    <row r="73" spans="1:14" x14ac:dyDescent="0.25">
      <c r="A73" t="s">
        <v>3</v>
      </c>
      <c r="B73" s="3">
        <f t="shared" si="3"/>
        <v>2.2959462809774953E-3</v>
      </c>
      <c r="E73" s="1">
        <f t="shared" si="2"/>
        <v>1.8109840002799894E-3</v>
      </c>
      <c r="K73" s="13"/>
      <c r="L73" s="13"/>
      <c r="M73" s="13"/>
      <c r="N73" s="13"/>
    </row>
    <row r="74" spans="1:14" x14ac:dyDescent="0.25">
      <c r="A74" t="s">
        <v>4</v>
      </c>
      <c r="B74" s="3">
        <f t="shared" si="3"/>
        <v>-1.4421636813223332E-3</v>
      </c>
      <c r="E74" s="1">
        <f t="shared" si="2"/>
        <v>-1.6139846990118059E-3</v>
      </c>
      <c r="K74" s="13"/>
      <c r="L74" s="13"/>
      <c r="M74" s="13"/>
      <c r="N74" s="13"/>
    </row>
    <row r="75" spans="1:14" x14ac:dyDescent="0.25">
      <c r="A75" t="s">
        <v>5</v>
      </c>
      <c r="B75" s="3">
        <f t="shared" si="3"/>
        <v>-2.1133244473757764E-3</v>
      </c>
      <c r="E75" s="1">
        <f t="shared" si="2"/>
        <v>-2.4671334068783594E-3</v>
      </c>
      <c r="K75" s="13"/>
      <c r="L75" s="13"/>
      <c r="M75" s="13"/>
      <c r="N75" s="13"/>
    </row>
    <row r="76" spans="1:14" x14ac:dyDescent="0.25">
      <c r="A76" t="s">
        <v>6</v>
      </c>
      <c r="B76" s="3">
        <f t="shared" si="3"/>
        <v>-6.5308558673439726E-4</v>
      </c>
      <c r="E76" s="1">
        <f t="shared" si="2"/>
        <v>-7.5373813555840792E-4</v>
      </c>
      <c r="K76" s="13"/>
      <c r="L76" s="13"/>
      <c r="M76" s="13"/>
      <c r="N76" s="13"/>
    </row>
    <row r="77" spans="1:14" x14ac:dyDescent="0.25">
      <c r="A77" t="s">
        <v>7</v>
      </c>
      <c r="B77" s="3">
        <f t="shared" si="3"/>
        <v>-6.1444145312364412E-5</v>
      </c>
      <c r="E77" s="1">
        <f t="shared" si="2"/>
        <v>-1.1024538110582412E-4</v>
      </c>
      <c r="K77" s="13"/>
      <c r="L77" s="13"/>
      <c r="M77" s="13"/>
      <c r="N77" s="13"/>
    </row>
    <row r="78" spans="1:14" x14ac:dyDescent="0.25">
      <c r="A78" t="s">
        <v>8</v>
      </c>
      <c r="B78" s="3">
        <f t="shared" si="3"/>
        <v>2.2522959845663656E-2</v>
      </c>
      <c r="E78" s="1">
        <f t="shared" si="2"/>
        <v>2.1991229713997418E-2</v>
      </c>
      <c r="K78" s="13"/>
      <c r="L78" s="13"/>
      <c r="M78" s="13"/>
      <c r="N78" s="13"/>
    </row>
    <row r="79" spans="1:14" x14ac:dyDescent="0.25">
      <c r="A79" t="s">
        <v>9</v>
      </c>
      <c r="B79" s="3">
        <f t="shared" si="3"/>
        <v>-9.4168495907766721E-3</v>
      </c>
      <c r="E79" s="1">
        <f t="shared" si="2"/>
        <v>-1.0165135206276387E-2</v>
      </c>
      <c r="K79" s="13"/>
      <c r="L79" s="13"/>
      <c r="M79" s="13"/>
      <c r="N79" s="13"/>
    </row>
    <row r="80" spans="1:14" x14ac:dyDescent="0.25">
      <c r="A80" t="s">
        <v>10</v>
      </c>
      <c r="B80" s="3">
        <f t="shared" si="3"/>
        <v>7.3230595912311073E-3</v>
      </c>
      <c r="E80" s="1">
        <f t="shared" si="2"/>
        <v>5.08074447576287E-3</v>
      </c>
      <c r="K80" s="13"/>
      <c r="L80" s="13"/>
      <c r="M80" s="13"/>
      <c r="N80" s="13"/>
    </row>
    <row r="81" spans="1:14" x14ac:dyDescent="0.25">
      <c r="A81" t="s">
        <v>11</v>
      </c>
      <c r="B81" s="3">
        <f t="shared" si="3"/>
        <v>1.9142006855999594E-2</v>
      </c>
      <c r="E81" s="1">
        <f t="shared" si="2"/>
        <v>1.7726771017989262E-2</v>
      </c>
      <c r="K81" s="13"/>
      <c r="L81" s="13"/>
      <c r="M81" s="13"/>
      <c r="N81" s="13"/>
    </row>
    <row r="82" spans="1:14" x14ac:dyDescent="0.25">
      <c r="A82" t="s">
        <v>19</v>
      </c>
      <c r="B82" s="24">
        <f>B65-B1</f>
        <v>5.0236280595007628E-2</v>
      </c>
      <c r="C82" s="11">
        <f>SUM(B70:B81)</f>
        <v>6.0403204718645069E-2</v>
      </c>
      <c r="D82" s="11">
        <f>B82-C82</f>
        <v>-1.0166924123637441E-2</v>
      </c>
      <c r="E82" s="7">
        <f>SUM(E70:E81)</f>
        <v>5.0236280595007621E-2</v>
      </c>
      <c r="K82" s="13"/>
      <c r="L82" s="13"/>
      <c r="M82" s="13"/>
      <c r="N82" s="13"/>
    </row>
    <row r="83" spans="1:14" x14ac:dyDescent="0.25">
      <c r="B83" s="15"/>
      <c r="C83" s="19"/>
      <c r="D83" s="19"/>
      <c r="E83" s="19"/>
      <c r="F83" s="18"/>
      <c r="G83" s="14"/>
      <c r="H83" s="14"/>
      <c r="I83" s="15"/>
      <c r="K83" s="13"/>
      <c r="L83" s="13"/>
      <c r="M83" s="13"/>
      <c r="N83" s="13"/>
    </row>
    <row r="84" spans="1:14" x14ac:dyDescent="0.25">
      <c r="A84" t="s">
        <v>31</v>
      </c>
      <c r="B84" s="11">
        <f>B65-B82</f>
        <v>1.0000000000000002E-2</v>
      </c>
    </row>
  </sheetData>
  <mergeCells count="2">
    <mergeCell ref="B51:E51"/>
    <mergeCell ref="B68:E6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d8368e0-3bd4-4596-8258-b35e5187cf2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46514502F7EF64BBE608FB81FCD338C" ma:contentTypeVersion="15" ma:contentTypeDescription="Create a new document." ma:contentTypeScope="" ma:versionID="d5d8bc1b8255205d5e3cc34eb72d80d6">
  <xsd:schema xmlns:xsd="http://www.w3.org/2001/XMLSchema" xmlns:xs="http://www.w3.org/2001/XMLSchema" xmlns:p="http://schemas.microsoft.com/office/2006/metadata/properties" xmlns:ns3="3d8368e0-3bd4-4596-8258-b35e5187cf2c" xmlns:ns4="100f0c3d-079e-4a20-8241-189546d4b523" targetNamespace="http://schemas.microsoft.com/office/2006/metadata/properties" ma:root="true" ma:fieldsID="9e5de7349ea4687b27059b6117afd8ee" ns3:_="" ns4:_="">
    <xsd:import namespace="3d8368e0-3bd4-4596-8258-b35e5187cf2c"/>
    <xsd:import namespace="100f0c3d-079e-4a20-8241-189546d4b52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8368e0-3bd4-4596-8258-b35e5187cf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0f0c3d-079e-4a20-8241-189546d4b52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505114-FCF5-4192-B80F-5DC72ED229FB}">
  <ds:schemaRefs>
    <ds:schemaRef ds:uri="http://schemas.microsoft.com/sharepoint/v3/contenttype/forms"/>
  </ds:schemaRefs>
</ds:datastoreItem>
</file>

<file path=customXml/itemProps2.xml><?xml version="1.0" encoding="utf-8"?>
<ds:datastoreItem xmlns:ds="http://schemas.openxmlformats.org/officeDocument/2006/customXml" ds:itemID="{A687D44D-8C9D-4FE1-88E6-ADFF5A5D2DAD}">
  <ds:schemaRefs>
    <ds:schemaRef ds:uri="http://schemas.openxmlformats.org/package/2006/metadata/core-properties"/>
    <ds:schemaRef ds:uri="http://purl.org/dc/terms/"/>
    <ds:schemaRef ds:uri="3d8368e0-3bd4-4596-8258-b35e5187cf2c"/>
    <ds:schemaRef ds:uri="http://schemas.microsoft.com/office/2006/documentManagement/types"/>
    <ds:schemaRef ds:uri="http://schemas.microsoft.com/office/infopath/2007/PartnerControls"/>
    <ds:schemaRef ds:uri="http://schemas.microsoft.com/office/2006/metadata/properties"/>
    <ds:schemaRef ds:uri="http://purl.org/dc/elements/1.1/"/>
    <ds:schemaRef ds:uri="100f0c3d-079e-4a20-8241-189546d4b523"/>
    <ds:schemaRef ds:uri="http://www.w3.org/XML/1998/namespace"/>
    <ds:schemaRef ds:uri="http://purl.org/dc/dcmitype/"/>
  </ds:schemaRefs>
</ds:datastoreItem>
</file>

<file path=customXml/itemProps3.xml><?xml version="1.0" encoding="utf-8"?>
<ds:datastoreItem xmlns:ds="http://schemas.openxmlformats.org/officeDocument/2006/customXml" ds:itemID="{5FB2EA97-0E6A-4B3E-BE9F-88A9550D16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8368e0-3bd4-4596-8258-b35e5187cf2c"/>
    <ds:schemaRef ds:uri="100f0c3d-079e-4a20-8241-189546d4b5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PLEASE READ</vt:lpstr>
      <vt:lpstr>Attribution Example </vt:lpstr>
      <vt:lpstr>Monthly</vt:lpstr>
      <vt:lpstr>Quarterly</vt:lpstr>
      <vt:lpstr> Annual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Terris</dc:creator>
  <cp:lastModifiedBy>David Terris</cp:lastModifiedBy>
  <dcterms:created xsi:type="dcterms:W3CDTF">2023-02-17T17:37:33Z</dcterms:created>
  <dcterms:modified xsi:type="dcterms:W3CDTF">2023-06-28T21:21:04Z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0x010100E46514502F7EF64BBE608FB81FCD338C</vt:lpwstr>
  </property>
</Properties>
</file>